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ja.eizenberga\Desktop\"/>
    </mc:Choice>
  </mc:AlternateContent>
  <xr:revisionPtr revIDLastSave="0" documentId="8_{A9628507-F3CF-4DC6-93DB-BCE3BFF16D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KES" sheetId="2" r:id="rId1"/>
    <sheet name="AER" sheetId="1" r:id="rId2"/>
    <sheet name="Jaudas_maksa" sheetId="3" r:id="rId3"/>
  </sheets>
  <definedNames>
    <definedName name="_xlnm._FilterDatabase" localSheetId="1" hidden="1">AER!$A$3:$AV$3</definedName>
    <definedName name="_xlnm._FilterDatabase" localSheetId="2" hidden="1">Jaudas_maksa!$B$3:$K$3</definedName>
    <definedName name="_xlnm._FilterDatabase" localSheetId="0" hidden="1">KES!$A$2:$AV$55</definedName>
  </definedNames>
  <calcPr calcId="191029" iterate="1" iterateCount="255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1" i="1" l="1"/>
  <c r="D101" i="1" l="1"/>
  <c r="D57" i="1" l="1"/>
  <c r="D55" i="2" l="1"/>
  <c r="I83" i="1" l="1"/>
  <c r="J83" i="1"/>
  <c r="L83" i="1"/>
  <c r="I84" i="1"/>
  <c r="I85" i="1"/>
  <c r="J85" i="1"/>
  <c r="L85" i="1"/>
  <c r="I86" i="1"/>
  <c r="J86" i="1"/>
  <c r="L86" i="1"/>
  <c r="I87" i="1"/>
  <c r="J87" i="1"/>
  <c r="L87" i="1"/>
  <c r="I88" i="1"/>
  <c r="J88" i="1"/>
  <c r="L88" i="1"/>
  <c r="I89" i="1"/>
  <c r="J89" i="1"/>
  <c r="L89" i="1"/>
  <c r="I90" i="1"/>
  <c r="J90" i="1"/>
  <c r="L90" i="1"/>
  <c r="D295" i="1"/>
  <c r="L84" i="1"/>
  <c r="J84" i="1"/>
  <c r="K84" i="1" l="1"/>
  <c r="K85" i="1"/>
  <c r="K83" i="1"/>
  <c r="K86" i="1"/>
  <c r="K89" i="1"/>
  <c r="K87" i="1"/>
  <c r="K88" i="1"/>
  <c r="K90" i="1"/>
  <c r="AK57" i="1" l="1"/>
  <c r="AK101" i="1"/>
  <c r="AK241" i="1"/>
  <c r="AK295" i="1"/>
  <c r="I4" i="1" l="1"/>
  <c r="Y55" i="2" l="1"/>
  <c r="Z55" i="2"/>
  <c r="AP241" i="1" l="1"/>
  <c r="AS295" i="1"/>
  <c r="L16" i="1"/>
  <c r="AS101" i="1"/>
  <c r="AP57" i="1"/>
  <c r="AT57" i="1"/>
  <c r="AQ57" i="1"/>
  <c r="AU57" i="1"/>
  <c r="AV241" i="1"/>
  <c r="AR241" i="1"/>
  <c r="AN241" i="1"/>
  <c r="AR101" i="1"/>
  <c r="AN57" i="1"/>
  <c r="AR57" i="1"/>
  <c r="AV57" i="1"/>
  <c r="AU101" i="1"/>
  <c r="AO101" i="1"/>
  <c r="AU295" i="1"/>
  <c r="AQ295" i="1"/>
  <c r="AS241" i="1"/>
  <c r="AO241" i="1"/>
  <c r="AO295" i="1"/>
  <c r="AO57" i="1"/>
  <c r="AS57" i="1"/>
  <c r="AV295" i="1"/>
  <c r="AR295" i="1"/>
  <c r="AN295" i="1"/>
  <c r="AQ101" i="1"/>
  <c r="AT241" i="1"/>
  <c r="AU241" i="1"/>
  <c r="AQ241" i="1"/>
  <c r="AP101" i="1"/>
  <c r="AT295" i="1"/>
  <c r="AP295" i="1"/>
  <c r="AV101" i="1"/>
  <c r="AN101" i="1"/>
  <c r="AT101" i="1"/>
  <c r="AV296" i="1" l="1"/>
  <c r="AO296" i="1"/>
  <c r="AU296" i="1"/>
  <c r="AT296" i="1"/>
  <c r="AN296" i="1"/>
  <c r="AS296" i="1"/>
  <c r="AQ296" i="1"/>
  <c r="AP296" i="1"/>
  <c r="AR296" i="1"/>
  <c r="AD57" i="1" l="1"/>
  <c r="P55" i="2" l="1"/>
  <c r="P101" i="1" l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E57" i="1"/>
  <c r="AF57" i="1"/>
  <c r="AG57" i="1"/>
  <c r="AH57" i="1"/>
  <c r="AI57" i="1"/>
  <c r="AJ57" i="1"/>
  <c r="AL57" i="1"/>
  <c r="AM57" i="1"/>
  <c r="M101" i="1" l="1"/>
  <c r="N101" i="1"/>
  <c r="O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L101" i="1"/>
  <c r="AM101" i="1"/>
  <c r="H5" i="3" l="1"/>
  <c r="H6" i="3"/>
  <c r="H7" i="3"/>
  <c r="H8" i="3"/>
  <c r="H4" i="3"/>
  <c r="L37" i="2" l="1"/>
  <c r="I51" i="2"/>
  <c r="L46" i="2"/>
  <c r="I26" i="2"/>
  <c r="I53" i="2"/>
  <c r="I38" i="2"/>
  <c r="I24" i="2"/>
  <c r="I20" i="2"/>
  <c r="I50" i="2"/>
  <c r="I35" i="2"/>
  <c r="I30" i="2"/>
  <c r="I25" i="2"/>
  <c r="I21" i="2"/>
  <c r="I11" i="2"/>
  <c r="I7" i="2"/>
  <c r="I49" i="2"/>
  <c r="I43" i="2"/>
  <c r="I40" i="2"/>
  <c r="I34" i="2"/>
  <c r="I29" i="2"/>
  <c r="I17" i="2"/>
  <c r="I16" i="2"/>
  <c r="I6" i="2"/>
  <c r="I44" i="2"/>
  <c r="I46" i="2"/>
  <c r="I45" i="2"/>
  <c r="I41" i="2"/>
  <c r="I36" i="2"/>
  <c r="I33" i="2"/>
  <c r="I31" i="2"/>
  <c r="I27" i="2"/>
  <c r="I18" i="2"/>
  <c r="I14" i="2"/>
  <c r="I12" i="2"/>
  <c r="I10" i="2"/>
  <c r="I8" i="2"/>
  <c r="I5" i="2"/>
  <c r="I294" i="1"/>
  <c r="I54" i="2"/>
  <c r="I52" i="2"/>
  <c r="I48" i="2"/>
  <c r="I47" i="2"/>
  <c r="I42" i="2"/>
  <c r="I39" i="2"/>
  <c r="I37" i="2"/>
  <c r="I32" i="2"/>
  <c r="I28" i="2"/>
  <c r="I23" i="2"/>
  <c r="I22" i="2"/>
  <c r="I19" i="2"/>
  <c r="I15" i="2"/>
  <c r="I13" i="2"/>
  <c r="I9" i="2"/>
  <c r="L12" i="2" l="1"/>
  <c r="L15" i="2"/>
  <c r="L42" i="2"/>
  <c r="L48" i="2"/>
  <c r="L14" i="2"/>
  <c r="L47" i="2"/>
  <c r="L54" i="2"/>
  <c r="L41" i="2"/>
  <c r="L19" i="2"/>
  <c r="L18" i="2"/>
  <c r="L33" i="2"/>
  <c r="L10" i="2"/>
  <c r="L52" i="2"/>
  <c r="L8" i="2"/>
  <c r="L7" i="2"/>
  <c r="L30" i="2"/>
  <c r="L20" i="2"/>
  <c r="L51" i="2"/>
  <c r="L23" i="2"/>
  <c r="L25" i="2"/>
  <c r="L22" i="2"/>
  <c r="L11" i="2"/>
  <c r="L35" i="2"/>
  <c r="L6" i="2"/>
  <c r="L43" i="2"/>
  <c r="L36" i="2"/>
  <c r="L28" i="2"/>
  <c r="L34" i="2"/>
  <c r="L16" i="2"/>
  <c r="L24" i="2"/>
  <c r="L38" i="2"/>
  <c r="L49" i="2"/>
  <c r="L294" i="1"/>
  <c r="L29" i="2"/>
  <c r="L5" i="2"/>
  <c r="L45" i="2"/>
  <c r="L44" i="2"/>
  <c r="L50" i="2"/>
  <c r="L21" i="2"/>
  <c r="L32" i="2"/>
  <c r="L27" i="2"/>
  <c r="L9" i="2"/>
  <c r="L17" i="2"/>
  <c r="L40" i="2"/>
  <c r="L53" i="2"/>
  <c r="L31" i="2"/>
  <c r="L39" i="2"/>
  <c r="L13" i="2"/>
  <c r="L26" i="2"/>
  <c r="I70" i="1" l="1"/>
  <c r="J70" i="1"/>
  <c r="L70" i="1"/>
  <c r="K70" i="1" l="1"/>
  <c r="I67" i="1" l="1"/>
  <c r="J67" i="1"/>
  <c r="L67" i="1"/>
  <c r="K67" i="1" l="1"/>
  <c r="L226" i="1"/>
  <c r="J226" i="1"/>
  <c r="I226" i="1"/>
  <c r="I68" i="1"/>
  <c r="J68" i="1"/>
  <c r="L68" i="1"/>
  <c r="I69" i="1"/>
  <c r="J69" i="1"/>
  <c r="L69" i="1"/>
  <c r="I71" i="1"/>
  <c r="J71" i="1"/>
  <c r="L71" i="1"/>
  <c r="I72" i="1"/>
  <c r="J72" i="1"/>
  <c r="L72" i="1"/>
  <c r="I73" i="1"/>
  <c r="J73" i="1"/>
  <c r="L73" i="1"/>
  <c r="I74" i="1"/>
  <c r="J74" i="1"/>
  <c r="L74" i="1"/>
  <c r="I75" i="1"/>
  <c r="J75" i="1"/>
  <c r="L75" i="1"/>
  <c r="I76" i="1"/>
  <c r="J76" i="1"/>
  <c r="L76" i="1"/>
  <c r="I77" i="1"/>
  <c r="J77" i="1"/>
  <c r="L77" i="1"/>
  <c r="I78" i="1"/>
  <c r="J78" i="1"/>
  <c r="L78" i="1"/>
  <c r="I79" i="1"/>
  <c r="J79" i="1"/>
  <c r="L79" i="1"/>
  <c r="K78" i="1" l="1"/>
  <c r="K77" i="1"/>
  <c r="K226" i="1"/>
  <c r="K69" i="1"/>
  <c r="K79" i="1"/>
  <c r="K75" i="1"/>
  <c r="K73" i="1"/>
  <c r="K72" i="1"/>
  <c r="K74" i="1"/>
  <c r="K76" i="1"/>
  <c r="K71" i="1"/>
  <c r="K68" i="1"/>
  <c r="J21" i="2" l="1"/>
  <c r="J20" i="2"/>
  <c r="J19" i="2"/>
  <c r="J17" i="2"/>
  <c r="L80" i="1" l="1"/>
  <c r="L81" i="1"/>
  <c r="L82" i="1"/>
  <c r="L198" i="1"/>
  <c r="I273" i="1"/>
  <c r="J273" i="1"/>
  <c r="L273" i="1"/>
  <c r="I98" i="1"/>
  <c r="J98" i="1"/>
  <c r="L98" i="1"/>
  <c r="L40" i="1"/>
  <c r="I66" i="1"/>
  <c r="J66" i="1"/>
  <c r="L66" i="1"/>
  <c r="I99" i="1"/>
  <c r="J99" i="1"/>
  <c r="L99" i="1"/>
  <c r="L4" i="1"/>
  <c r="L5" i="1"/>
  <c r="L6" i="1"/>
  <c r="L7" i="1"/>
  <c r="L8" i="1"/>
  <c r="L9" i="1"/>
  <c r="L10" i="1"/>
  <c r="L11" i="1"/>
  <c r="L12" i="1"/>
  <c r="L13" i="1"/>
  <c r="L56" i="1"/>
  <c r="L14" i="1"/>
  <c r="L15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J24" i="1"/>
  <c r="I24" i="1"/>
  <c r="C9" i="3"/>
  <c r="I48" i="1"/>
  <c r="J48" i="1"/>
  <c r="I97" i="1"/>
  <c r="J97" i="1"/>
  <c r="L97" i="1"/>
  <c r="I61" i="1"/>
  <c r="J61" i="1"/>
  <c r="L61" i="1"/>
  <c r="I59" i="1"/>
  <c r="J59" i="1"/>
  <c r="L59" i="1"/>
  <c r="I62" i="1"/>
  <c r="J62" i="1"/>
  <c r="L62" i="1"/>
  <c r="I63" i="1"/>
  <c r="J63" i="1"/>
  <c r="L63" i="1"/>
  <c r="I64" i="1"/>
  <c r="J64" i="1"/>
  <c r="L64" i="1"/>
  <c r="I65" i="1"/>
  <c r="J65" i="1"/>
  <c r="L65" i="1"/>
  <c r="I80" i="1"/>
  <c r="J80" i="1"/>
  <c r="I81" i="1"/>
  <c r="J81" i="1"/>
  <c r="I82" i="1"/>
  <c r="J82" i="1"/>
  <c r="I91" i="1"/>
  <c r="J91" i="1"/>
  <c r="L91" i="1"/>
  <c r="I92" i="1"/>
  <c r="J92" i="1"/>
  <c r="L92" i="1"/>
  <c r="I93" i="1"/>
  <c r="J93" i="1"/>
  <c r="L93" i="1"/>
  <c r="I94" i="1"/>
  <c r="J94" i="1"/>
  <c r="L94" i="1"/>
  <c r="I95" i="1"/>
  <c r="J95" i="1"/>
  <c r="L95" i="1"/>
  <c r="I96" i="1"/>
  <c r="J96" i="1"/>
  <c r="L96" i="1"/>
  <c r="I100" i="1"/>
  <c r="J100" i="1"/>
  <c r="L100" i="1"/>
  <c r="I30" i="1"/>
  <c r="J30" i="1"/>
  <c r="O9" i="3"/>
  <c r="P9" i="3"/>
  <c r="Q9" i="3"/>
  <c r="R9" i="3"/>
  <c r="S9" i="3"/>
  <c r="T9" i="3"/>
  <c r="AE241" i="1"/>
  <c r="AF241" i="1"/>
  <c r="AG241" i="1"/>
  <c r="AH241" i="1"/>
  <c r="AI241" i="1"/>
  <c r="AJ241" i="1"/>
  <c r="AL241" i="1"/>
  <c r="AM241" i="1"/>
  <c r="AE295" i="1"/>
  <c r="AF295" i="1"/>
  <c r="AG295" i="1"/>
  <c r="AH295" i="1"/>
  <c r="AI295" i="1"/>
  <c r="AJ295" i="1"/>
  <c r="AL295" i="1"/>
  <c r="AM295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56" i="1"/>
  <c r="J56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5" i="1"/>
  <c r="J25" i="1"/>
  <c r="I26" i="1"/>
  <c r="J26" i="1"/>
  <c r="I27" i="1"/>
  <c r="J27" i="1"/>
  <c r="I28" i="1"/>
  <c r="J28" i="1"/>
  <c r="I29" i="1"/>
  <c r="J29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60" i="1"/>
  <c r="J60" i="1"/>
  <c r="L60" i="1"/>
  <c r="I103" i="1"/>
  <c r="J103" i="1"/>
  <c r="L103" i="1"/>
  <c r="I104" i="1"/>
  <c r="J104" i="1"/>
  <c r="L104" i="1"/>
  <c r="I105" i="1"/>
  <c r="J105" i="1"/>
  <c r="L105" i="1"/>
  <c r="I106" i="1"/>
  <c r="J106" i="1"/>
  <c r="L106" i="1"/>
  <c r="I107" i="1"/>
  <c r="J107" i="1"/>
  <c r="L107" i="1"/>
  <c r="I108" i="1"/>
  <c r="J108" i="1"/>
  <c r="L108" i="1"/>
  <c r="I110" i="1"/>
  <c r="J110" i="1"/>
  <c r="L110" i="1"/>
  <c r="I111" i="1"/>
  <c r="J111" i="1"/>
  <c r="L111" i="1"/>
  <c r="I112" i="1"/>
  <c r="J112" i="1"/>
  <c r="L112" i="1"/>
  <c r="I113" i="1"/>
  <c r="J113" i="1"/>
  <c r="L113" i="1"/>
  <c r="I114" i="1"/>
  <c r="J114" i="1"/>
  <c r="L114" i="1"/>
  <c r="I115" i="1"/>
  <c r="J115" i="1"/>
  <c r="L115" i="1"/>
  <c r="I116" i="1"/>
  <c r="J116" i="1"/>
  <c r="L116" i="1"/>
  <c r="I117" i="1"/>
  <c r="J117" i="1"/>
  <c r="L117" i="1"/>
  <c r="I118" i="1"/>
  <c r="J118" i="1"/>
  <c r="L118" i="1"/>
  <c r="I119" i="1"/>
  <c r="J119" i="1"/>
  <c r="L119" i="1"/>
  <c r="I120" i="1"/>
  <c r="J120" i="1"/>
  <c r="L120" i="1"/>
  <c r="I121" i="1"/>
  <c r="J121" i="1"/>
  <c r="L121" i="1"/>
  <c r="I122" i="1"/>
  <c r="J122" i="1"/>
  <c r="L122" i="1"/>
  <c r="I123" i="1"/>
  <c r="J123" i="1"/>
  <c r="L123" i="1"/>
  <c r="I124" i="1"/>
  <c r="J124" i="1"/>
  <c r="L124" i="1"/>
  <c r="I125" i="1"/>
  <c r="J125" i="1"/>
  <c r="L125" i="1"/>
  <c r="I126" i="1"/>
  <c r="J126" i="1"/>
  <c r="L126" i="1"/>
  <c r="I127" i="1"/>
  <c r="J127" i="1"/>
  <c r="L127" i="1"/>
  <c r="I128" i="1"/>
  <c r="J128" i="1"/>
  <c r="L128" i="1"/>
  <c r="I129" i="1"/>
  <c r="J129" i="1"/>
  <c r="L129" i="1"/>
  <c r="I130" i="1"/>
  <c r="J130" i="1"/>
  <c r="L130" i="1"/>
  <c r="I131" i="1"/>
  <c r="J131" i="1"/>
  <c r="L131" i="1"/>
  <c r="I132" i="1"/>
  <c r="J132" i="1"/>
  <c r="L132" i="1"/>
  <c r="I133" i="1"/>
  <c r="J133" i="1"/>
  <c r="L133" i="1"/>
  <c r="I134" i="1"/>
  <c r="J134" i="1"/>
  <c r="L134" i="1"/>
  <c r="I135" i="1"/>
  <c r="J135" i="1"/>
  <c r="L135" i="1"/>
  <c r="I136" i="1"/>
  <c r="J136" i="1"/>
  <c r="L136" i="1"/>
  <c r="I137" i="1"/>
  <c r="J137" i="1"/>
  <c r="L137" i="1"/>
  <c r="I138" i="1"/>
  <c r="J138" i="1"/>
  <c r="L138" i="1"/>
  <c r="I139" i="1"/>
  <c r="J139" i="1"/>
  <c r="L139" i="1"/>
  <c r="I140" i="1"/>
  <c r="J140" i="1"/>
  <c r="L140" i="1"/>
  <c r="I141" i="1"/>
  <c r="J141" i="1"/>
  <c r="L141" i="1"/>
  <c r="I142" i="1"/>
  <c r="J142" i="1"/>
  <c r="L142" i="1"/>
  <c r="I143" i="1"/>
  <c r="J143" i="1"/>
  <c r="L143" i="1"/>
  <c r="I144" i="1"/>
  <c r="J144" i="1"/>
  <c r="L144" i="1"/>
  <c r="I145" i="1"/>
  <c r="J145" i="1"/>
  <c r="L145" i="1"/>
  <c r="I146" i="1"/>
  <c r="J146" i="1"/>
  <c r="L146" i="1"/>
  <c r="I147" i="1"/>
  <c r="J147" i="1"/>
  <c r="L147" i="1"/>
  <c r="I148" i="1"/>
  <c r="J148" i="1"/>
  <c r="L148" i="1"/>
  <c r="I149" i="1"/>
  <c r="J149" i="1"/>
  <c r="L149" i="1"/>
  <c r="I150" i="1"/>
  <c r="J150" i="1"/>
  <c r="L150" i="1"/>
  <c r="I151" i="1"/>
  <c r="J151" i="1"/>
  <c r="L151" i="1"/>
  <c r="I152" i="1"/>
  <c r="J152" i="1"/>
  <c r="L152" i="1"/>
  <c r="I153" i="1"/>
  <c r="J153" i="1"/>
  <c r="L153" i="1"/>
  <c r="I154" i="1"/>
  <c r="J154" i="1"/>
  <c r="L154" i="1"/>
  <c r="I155" i="1"/>
  <c r="J155" i="1"/>
  <c r="L155" i="1"/>
  <c r="I156" i="1"/>
  <c r="J156" i="1"/>
  <c r="L156" i="1"/>
  <c r="I157" i="1"/>
  <c r="J157" i="1"/>
  <c r="L157" i="1"/>
  <c r="I158" i="1"/>
  <c r="J158" i="1"/>
  <c r="L158" i="1"/>
  <c r="I159" i="1"/>
  <c r="J159" i="1"/>
  <c r="L159" i="1"/>
  <c r="I160" i="1"/>
  <c r="J160" i="1"/>
  <c r="L160" i="1"/>
  <c r="I161" i="1"/>
  <c r="J161" i="1"/>
  <c r="L161" i="1"/>
  <c r="I162" i="1"/>
  <c r="J162" i="1"/>
  <c r="L162" i="1"/>
  <c r="I163" i="1"/>
  <c r="J163" i="1"/>
  <c r="L163" i="1"/>
  <c r="I164" i="1"/>
  <c r="J164" i="1"/>
  <c r="L164" i="1"/>
  <c r="I165" i="1"/>
  <c r="J165" i="1"/>
  <c r="L165" i="1"/>
  <c r="I166" i="1"/>
  <c r="J166" i="1"/>
  <c r="L166" i="1"/>
  <c r="I167" i="1"/>
  <c r="J167" i="1"/>
  <c r="L167" i="1"/>
  <c r="I168" i="1"/>
  <c r="J168" i="1"/>
  <c r="L168" i="1"/>
  <c r="I169" i="1"/>
  <c r="J169" i="1"/>
  <c r="L169" i="1"/>
  <c r="I170" i="1"/>
  <c r="J170" i="1"/>
  <c r="L170" i="1"/>
  <c r="I171" i="1"/>
  <c r="J171" i="1"/>
  <c r="L171" i="1"/>
  <c r="I172" i="1"/>
  <c r="J172" i="1"/>
  <c r="L172" i="1"/>
  <c r="I173" i="1"/>
  <c r="J173" i="1"/>
  <c r="L173" i="1"/>
  <c r="I174" i="1"/>
  <c r="J174" i="1"/>
  <c r="L174" i="1"/>
  <c r="I175" i="1"/>
  <c r="J175" i="1"/>
  <c r="L175" i="1"/>
  <c r="I176" i="1"/>
  <c r="J176" i="1"/>
  <c r="L176" i="1"/>
  <c r="I177" i="1"/>
  <c r="J177" i="1"/>
  <c r="L177" i="1"/>
  <c r="I109" i="1"/>
  <c r="J109" i="1"/>
  <c r="L109" i="1"/>
  <c r="I178" i="1"/>
  <c r="J178" i="1"/>
  <c r="L178" i="1"/>
  <c r="I179" i="1"/>
  <c r="J179" i="1"/>
  <c r="L179" i="1"/>
  <c r="I180" i="1"/>
  <c r="J180" i="1"/>
  <c r="L180" i="1"/>
  <c r="I181" i="1"/>
  <c r="J181" i="1"/>
  <c r="L181" i="1"/>
  <c r="I182" i="1"/>
  <c r="J182" i="1"/>
  <c r="L182" i="1"/>
  <c r="I183" i="1"/>
  <c r="J183" i="1"/>
  <c r="L183" i="1"/>
  <c r="I184" i="1"/>
  <c r="J184" i="1"/>
  <c r="L184" i="1"/>
  <c r="I185" i="1"/>
  <c r="J185" i="1"/>
  <c r="L185" i="1"/>
  <c r="I186" i="1"/>
  <c r="J186" i="1"/>
  <c r="L186" i="1"/>
  <c r="I187" i="1"/>
  <c r="J187" i="1"/>
  <c r="L187" i="1"/>
  <c r="I188" i="1"/>
  <c r="J188" i="1"/>
  <c r="L188" i="1"/>
  <c r="I189" i="1"/>
  <c r="J189" i="1"/>
  <c r="L189" i="1"/>
  <c r="I190" i="1"/>
  <c r="J190" i="1"/>
  <c r="L190" i="1"/>
  <c r="I191" i="1"/>
  <c r="J191" i="1"/>
  <c r="L191" i="1"/>
  <c r="I192" i="1"/>
  <c r="J192" i="1"/>
  <c r="L192" i="1"/>
  <c r="I193" i="1"/>
  <c r="J193" i="1"/>
  <c r="L193" i="1"/>
  <c r="I194" i="1"/>
  <c r="J194" i="1"/>
  <c r="L194" i="1"/>
  <c r="I195" i="1"/>
  <c r="J195" i="1"/>
  <c r="L195" i="1"/>
  <c r="I196" i="1"/>
  <c r="J196" i="1"/>
  <c r="L196" i="1"/>
  <c r="I197" i="1"/>
  <c r="J197" i="1"/>
  <c r="L197" i="1"/>
  <c r="I198" i="1"/>
  <c r="J198" i="1"/>
  <c r="I199" i="1"/>
  <c r="J199" i="1"/>
  <c r="L199" i="1"/>
  <c r="I200" i="1"/>
  <c r="J200" i="1"/>
  <c r="L200" i="1"/>
  <c r="I201" i="1"/>
  <c r="J201" i="1"/>
  <c r="L201" i="1"/>
  <c r="I202" i="1"/>
  <c r="J202" i="1"/>
  <c r="L202" i="1"/>
  <c r="I203" i="1"/>
  <c r="J203" i="1"/>
  <c r="L203" i="1"/>
  <c r="I204" i="1"/>
  <c r="J204" i="1"/>
  <c r="L204" i="1"/>
  <c r="I205" i="1"/>
  <c r="J205" i="1"/>
  <c r="L205" i="1"/>
  <c r="I206" i="1"/>
  <c r="J206" i="1"/>
  <c r="L206" i="1"/>
  <c r="I207" i="1"/>
  <c r="J207" i="1"/>
  <c r="L207" i="1"/>
  <c r="I208" i="1"/>
  <c r="J208" i="1"/>
  <c r="L208" i="1"/>
  <c r="I209" i="1"/>
  <c r="J209" i="1"/>
  <c r="L209" i="1"/>
  <c r="I210" i="1"/>
  <c r="J210" i="1"/>
  <c r="L210" i="1"/>
  <c r="I211" i="1"/>
  <c r="J211" i="1"/>
  <c r="L211" i="1"/>
  <c r="I212" i="1"/>
  <c r="J212" i="1"/>
  <c r="L212" i="1"/>
  <c r="I213" i="1"/>
  <c r="J213" i="1"/>
  <c r="L213" i="1"/>
  <c r="I214" i="1"/>
  <c r="J214" i="1"/>
  <c r="L214" i="1"/>
  <c r="I215" i="1"/>
  <c r="J215" i="1"/>
  <c r="L215" i="1"/>
  <c r="I216" i="1"/>
  <c r="J216" i="1"/>
  <c r="L216" i="1"/>
  <c r="I217" i="1"/>
  <c r="J217" i="1"/>
  <c r="L217" i="1"/>
  <c r="I218" i="1"/>
  <c r="J218" i="1"/>
  <c r="L218" i="1"/>
  <c r="I219" i="1"/>
  <c r="J219" i="1"/>
  <c r="L219" i="1"/>
  <c r="I220" i="1"/>
  <c r="J220" i="1"/>
  <c r="L220" i="1"/>
  <c r="I221" i="1"/>
  <c r="J221" i="1"/>
  <c r="L221" i="1"/>
  <c r="I222" i="1"/>
  <c r="J222" i="1"/>
  <c r="L222" i="1"/>
  <c r="I223" i="1"/>
  <c r="J223" i="1"/>
  <c r="L223" i="1"/>
  <c r="I224" i="1"/>
  <c r="J224" i="1"/>
  <c r="L224" i="1"/>
  <c r="I225" i="1"/>
  <c r="J225" i="1"/>
  <c r="L225" i="1"/>
  <c r="I227" i="1"/>
  <c r="J227" i="1"/>
  <c r="L227" i="1"/>
  <c r="I228" i="1"/>
  <c r="J228" i="1"/>
  <c r="L228" i="1"/>
  <c r="I229" i="1"/>
  <c r="J229" i="1"/>
  <c r="L229" i="1"/>
  <c r="I230" i="1"/>
  <c r="J230" i="1"/>
  <c r="L230" i="1"/>
  <c r="I231" i="1"/>
  <c r="J231" i="1"/>
  <c r="L231" i="1"/>
  <c r="I232" i="1"/>
  <c r="J232" i="1"/>
  <c r="L232" i="1"/>
  <c r="I233" i="1"/>
  <c r="J233" i="1"/>
  <c r="L233" i="1"/>
  <c r="I234" i="1"/>
  <c r="J234" i="1"/>
  <c r="L234" i="1"/>
  <c r="I235" i="1"/>
  <c r="J235" i="1"/>
  <c r="L235" i="1"/>
  <c r="I236" i="1"/>
  <c r="J236" i="1"/>
  <c r="L236" i="1"/>
  <c r="I237" i="1"/>
  <c r="J237" i="1"/>
  <c r="L237" i="1"/>
  <c r="I238" i="1"/>
  <c r="J238" i="1"/>
  <c r="L238" i="1"/>
  <c r="I239" i="1"/>
  <c r="J239" i="1"/>
  <c r="L239" i="1"/>
  <c r="I240" i="1"/>
  <c r="J240" i="1"/>
  <c r="L240" i="1"/>
  <c r="I258" i="1"/>
  <c r="J258" i="1"/>
  <c r="L258" i="1"/>
  <c r="I243" i="1"/>
  <c r="J243" i="1"/>
  <c r="L243" i="1"/>
  <c r="I244" i="1"/>
  <c r="J244" i="1"/>
  <c r="L244" i="1"/>
  <c r="I245" i="1"/>
  <c r="J245" i="1"/>
  <c r="L245" i="1"/>
  <c r="I246" i="1"/>
  <c r="J246" i="1"/>
  <c r="L246" i="1"/>
  <c r="I247" i="1"/>
  <c r="J247" i="1"/>
  <c r="L247" i="1"/>
  <c r="I248" i="1"/>
  <c r="J248" i="1"/>
  <c r="L248" i="1"/>
  <c r="I249" i="1"/>
  <c r="J249" i="1"/>
  <c r="L249" i="1"/>
  <c r="I250" i="1"/>
  <c r="J250" i="1"/>
  <c r="L250" i="1"/>
  <c r="I251" i="1"/>
  <c r="J251" i="1"/>
  <c r="L251" i="1"/>
  <c r="I252" i="1"/>
  <c r="J252" i="1"/>
  <c r="L252" i="1"/>
  <c r="I253" i="1"/>
  <c r="J253" i="1"/>
  <c r="L253" i="1"/>
  <c r="I254" i="1"/>
  <c r="J254" i="1"/>
  <c r="L254" i="1"/>
  <c r="I255" i="1"/>
  <c r="J255" i="1"/>
  <c r="L255" i="1"/>
  <c r="I256" i="1"/>
  <c r="J256" i="1"/>
  <c r="L256" i="1"/>
  <c r="I257" i="1"/>
  <c r="J257" i="1"/>
  <c r="L257" i="1"/>
  <c r="I260" i="1"/>
  <c r="J260" i="1"/>
  <c r="L260" i="1"/>
  <c r="I261" i="1"/>
  <c r="J261" i="1"/>
  <c r="L261" i="1"/>
  <c r="I259" i="1"/>
  <c r="J259" i="1"/>
  <c r="L259" i="1"/>
  <c r="I262" i="1"/>
  <c r="J262" i="1"/>
  <c r="L262" i="1"/>
  <c r="I263" i="1"/>
  <c r="J263" i="1"/>
  <c r="L263" i="1"/>
  <c r="I264" i="1"/>
  <c r="J264" i="1"/>
  <c r="L264" i="1"/>
  <c r="I265" i="1"/>
  <c r="J265" i="1"/>
  <c r="L265" i="1"/>
  <c r="I266" i="1"/>
  <c r="J266" i="1"/>
  <c r="L266" i="1"/>
  <c r="I267" i="1"/>
  <c r="J267" i="1"/>
  <c r="L267" i="1"/>
  <c r="I268" i="1"/>
  <c r="J268" i="1"/>
  <c r="L268" i="1"/>
  <c r="I269" i="1"/>
  <c r="J269" i="1"/>
  <c r="L269" i="1"/>
  <c r="I270" i="1"/>
  <c r="J270" i="1"/>
  <c r="L270" i="1"/>
  <c r="I271" i="1"/>
  <c r="J271" i="1"/>
  <c r="L271" i="1"/>
  <c r="I272" i="1"/>
  <c r="J272" i="1"/>
  <c r="L272" i="1"/>
  <c r="I274" i="1"/>
  <c r="J274" i="1"/>
  <c r="L274" i="1"/>
  <c r="I275" i="1"/>
  <c r="J275" i="1"/>
  <c r="L275" i="1"/>
  <c r="I276" i="1"/>
  <c r="J276" i="1"/>
  <c r="L276" i="1"/>
  <c r="I277" i="1"/>
  <c r="J277" i="1"/>
  <c r="L277" i="1"/>
  <c r="I278" i="1"/>
  <c r="J278" i="1"/>
  <c r="L278" i="1"/>
  <c r="I279" i="1"/>
  <c r="J279" i="1"/>
  <c r="L279" i="1"/>
  <c r="I280" i="1"/>
  <c r="J280" i="1"/>
  <c r="L280" i="1"/>
  <c r="I281" i="1"/>
  <c r="J281" i="1"/>
  <c r="L281" i="1"/>
  <c r="I282" i="1"/>
  <c r="J282" i="1"/>
  <c r="L282" i="1"/>
  <c r="I283" i="1"/>
  <c r="J283" i="1"/>
  <c r="L283" i="1"/>
  <c r="I284" i="1"/>
  <c r="J284" i="1"/>
  <c r="L284" i="1"/>
  <c r="I285" i="1"/>
  <c r="J285" i="1"/>
  <c r="L285" i="1"/>
  <c r="I286" i="1"/>
  <c r="J286" i="1"/>
  <c r="L286" i="1"/>
  <c r="I287" i="1"/>
  <c r="J287" i="1"/>
  <c r="L287" i="1"/>
  <c r="I288" i="1"/>
  <c r="J288" i="1"/>
  <c r="L288" i="1"/>
  <c r="I289" i="1"/>
  <c r="J289" i="1"/>
  <c r="L289" i="1"/>
  <c r="I290" i="1"/>
  <c r="J290" i="1"/>
  <c r="L290" i="1"/>
  <c r="I291" i="1"/>
  <c r="J291" i="1"/>
  <c r="L291" i="1"/>
  <c r="I292" i="1"/>
  <c r="J292" i="1"/>
  <c r="L292" i="1"/>
  <c r="I293" i="1"/>
  <c r="J293" i="1"/>
  <c r="L293" i="1"/>
  <c r="J294" i="1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I9" i="3"/>
  <c r="J9" i="3"/>
  <c r="K9" i="3"/>
  <c r="L9" i="3"/>
  <c r="M9" i="3"/>
  <c r="N9" i="3"/>
  <c r="M55" i="2"/>
  <c r="N55" i="2"/>
  <c r="O55" i="2"/>
  <c r="Q55" i="2"/>
  <c r="R55" i="2"/>
  <c r="S55" i="2"/>
  <c r="T55" i="2"/>
  <c r="U55" i="2"/>
  <c r="V55" i="2"/>
  <c r="W55" i="2"/>
  <c r="X55" i="2"/>
  <c r="AA55" i="2"/>
  <c r="AB55" i="2"/>
  <c r="AC55" i="2"/>
  <c r="AD55" i="2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J54" i="2"/>
  <c r="J53" i="2"/>
  <c r="J52" i="2"/>
  <c r="J51" i="2"/>
  <c r="K51" i="2" s="1"/>
  <c r="J50" i="2"/>
  <c r="J49" i="2"/>
  <c r="J48" i="2"/>
  <c r="J47" i="2"/>
  <c r="K47" i="2" s="1"/>
  <c r="J46" i="2"/>
  <c r="J45" i="2"/>
  <c r="J44" i="2"/>
  <c r="J43" i="2"/>
  <c r="J42" i="2"/>
  <c r="K42" i="2" s="1"/>
  <c r="J41" i="2"/>
  <c r="J40" i="2"/>
  <c r="J39" i="2"/>
  <c r="K39" i="2" s="1"/>
  <c r="J38" i="2"/>
  <c r="J37" i="2"/>
  <c r="K37" i="2" s="1"/>
  <c r="J36" i="2"/>
  <c r="J35" i="2"/>
  <c r="J34" i="2"/>
  <c r="J33" i="2"/>
  <c r="J32" i="2"/>
  <c r="K32" i="2" s="1"/>
  <c r="J31" i="2"/>
  <c r="J30" i="2"/>
  <c r="J29" i="2"/>
  <c r="J28" i="2"/>
  <c r="K28" i="2" s="1"/>
  <c r="J27" i="2"/>
  <c r="J26" i="2"/>
  <c r="J25" i="2"/>
  <c r="J24" i="2"/>
  <c r="J23" i="2"/>
  <c r="K23" i="2" s="1"/>
  <c r="J22" i="2"/>
  <c r="K22" i="2" s="1"/>
  <c r="K20" i="2"/>
  <c r="J18" i="2"/>
  <c r="J16" i="2"/>
  <c r="J15" i="2"/>
  <c r="J14" i="2"/>
  <c r="J13" i="2"/>
  <c r="J12" i="2"/>
  <c r="J11" i="2"/>
  <c r="J10" i="2"/>
  <c r="J9" i="2"/>
  <c r="J8" i="2"/>
  <c r="J7" i="2"/>
  <c r="J6" i="2"/>
  <c r="J5" i="2"/>
  <c r="L57" i="1" l="1"/>
  <c r="J57" i="1"/>
  <c r="I57" i="1"/>
  <c r="J101" i="1"/>
  <c r="L101" i="1"/>
  <c r="P296" i="1"/>
  <c r="K253" i="1"/>
  <c r="I101" i="1"/>
  <c r="H9" i="3"/>
  <c r="K116" i="1"/>
  <c r="K294" i="1"/>
  <c r="K290" i="1"/>
  <c r="K286" i="1"/>
  <c r="K282" i="1"/>
  <c r="K278" i="1"/>
  <c r="K274" i="1"/>
  <c r="K269" i="1"/>
  <c r="K265" i="1"/>
  <c r="K259" i="1"/>
  <c r="K256" i="1"/>
  <c r="K252" i="1"/>
  <c r="U296" i="1"/>
  <c r="S296" i="1"/>
  <c r="K193" i="1"/>
  <c r="K125" i="1"/>
  <c r="K122" i="1"/>
  <c r="K17" i="2"/>
  <c r="K5" i="2"/>
  <c r="K8" i="2"/>
  <c r="K10" i="2"/>
  <c r="K12" i="2"/>
  <c r="K14" i="2"/>
  <c r="K25" i="2"/>
  <c r="K26" i="2"/>
  <c r="K30" i="2"/>
  <c r="K35" i="2"/>
  <c r="K41" i="2"/>
  <c r="K44" i="2"/>
  <c r="K49" i="2"/>
  <c r="K53" i="2"/>
  <c r="K6" i="2"/>
  <c r="K16" i="2"/>
  <c r="K18" i="2"/>
  <c r="K261" i="1"/>
  <c r="K233" i="1"/>
  <c r="K103" i="1"/>
  <c r="K45" i="1"/>
  <c r="K11" i="1"/>
  <c r="K96" i="1"/>
  <c r="K59" i="1"/>
  <c r="Q296" i="1"/>
  <c r="M296" i="1"/>
  <c r="R296" i="1"/>
  <c r="O296" i="1"/>
  <c r="K60" i="1"/>
  <c r="K95" i="1"/>
  <c r="K80" i="1"/>
  <c r="K64" i="1"/>
  <c r="N296" i="1"/>
  <c r="K165" i="1"/>
  <c r="K201" i="1"/>
  <c r="T296" i="1"/>
  <c r="K227" i="1"/>
  <c r="K93" i="1"/>
  <c r="K91" i="1"/>
  <c r="K66" i="1"/>
  <c r="K98" i="1"/>
  <c r="K42" i="1"/>
  <c r="K38" i="1"/>
  <c r="K44" i="1"/>
  <c r="K37" i="1"/>
  <c r="K25" i="1"/>
  <c r="K14" i="1"/>
  <c r="K13" i="1"/>
  <c r="K12" i="1"/>
  <c r="K10" i="1"/>
  <c r="K7" i="1"/>
  <c r="K4" i="1"/>
  <c r="K28" i="1"/>
  <c r="K22" i="1"/>
  <c r="K20" i="1"/>
  <c r="K16" i="1"/>
  <c r="K8" i="1"/>
  <c r="K41" i="1"/>
  <c r="K27" i="1"/>
  <c r="K21" i="1"/>
  <c r="K18" i="1"/>
  <c r="K40" i="1"/>
  <c r="K39" i="1"/>
  <c r="K293" i="1"/>
  <c r="K280" i="1"/>
  <c r="K263" i="1"/>
  <c r="K248" i="1"/>
  <c r="K238" i="1"/>
  <c r="K235" i="1"/>
  <c r="K215" i="1"/>
  <c r="K186" i="1"/>
  <c r="K156" i="1"/>
  <c r="K152" i="1"/>
  <c r="K148" i="1"/>
  <c r="K145" i="1"/>
  <c r="K144" i="1"/>
  <c r="K140" i="1"/>
  <c r="K136" i="1"/>
  <c r="K132" i="1"/>
  <c r="K128" i="1"/>
  <c r="K124" i="1"/>
  <c r="K120" i="1"/>
  <c r="K113" i="1"/>
  <c r="K108" i="1"/>
  <c r="K104" i="1"/>
  <c r="K55" i="1"/>
  <c r="K82" i="1"/>
  <c r="K63" i="1"/>
  <c r="K99" i="1"/>
  <c r="K291" i="1"/>
  <c r="K287" i="1"/>
  <c r="K283" i="1"/>
  <c r="K279" i="1"/>
  <c r="K275" i="1"/>
  <c r="K270" i="1"/>
  <c r="K266" i="1"/>
  <c r="K262" i="1"/>
  <c r="K257" i="1"/>
  <c r="K225" i="1"/>
  <c r="K224" i="1"/>
  <c r="K218" i="1"/>
  <c r="K214" i="1"/>
  <c r="K210" i="1"/>
  <c r="K203" i="1"/>
  <c r="K199" i="1"/>
  <c r="K184" i="1"/>
  <c r="K183" i="1"/>
  <c r="K179" i="1"/>
  <c r="K176" i="1"/>
  <c r="K172" i="1"/>
  <c r="K168" i="1"/>
  <c r="K162" i="1"/>
  <c r="K158" i="1"/>
  <c r="K154" i="1"/>
  <c r="K150" i="1"/>
  <c r="K146" i="1"/>
  <c r="K142" i="1"/>
  <c r="K138" i="1"/>
  <c r="K134" i="1"/>
  <c r="K130" i="1"/>
  <c r="K126" i="1"/>
  <c r="K118" i="1"/>
  <c r="K115" i="1"/>
  <c r="K111" i="1"/>
  <c r="K106" i="1"/>
  <c r="K54" i="1"/>
  <c r="K47" i="1"/>
  <c r="K32" i="1"/>
  <c r="K81" i="1"/>
  <c r="K65" i="1"/>
  <c r="K97" i="1"/>
  <c r="K273" i="1"/>
  <c r="K54" i="2"/>
  <c r="K19" i="2"/>
  <c r="K9" i="2"/>
  <c r="K13" i="2"/>
  <c r="K15" i="2"/>
  <c r="K24" i="2"/>
  <c r="K29" i="2"/>
  <c r="K34" i="2"/>
  <c r="K38" i="2"/>
  <c r="K40" i="2"/>
  <c r="K43" i="2"/>
  <c r="K48" i="2"/>
  <c r="K52" i="2"/>
  <c r="K7" i="2"/>
  <c r="K11" i="2"/>
  <c r="K27" i="2"/>
  <c r="K31" i="2"/>
  <c r="K33" i="2"/>
  <c r="K36" i="2"/>
  <c r="K45" i="2"/>
  <c r="K46" i="2"/>
  <c r="K50" i="2"/>
  <c r="K21" i="2"/>
  <c r="K34" i="1"/>
  <c r="K29" i="1"/>
  <c r="K26" i="1"/>
  <c r="K15" i="1"/>
  <c r="K50" i="1"/>
  <c r="K46" i="1"/>
  <c r="K43" i="1"/>
  <c r="K23" i="1"/>
  <c r="K9" i="1"/>
  <c r="K19" i="1"/>
  <c r="K5" i="1"/>
  <c r="K52" i="1"/>
  <c r="K51" i="1"/>
  <c r="K49" i="1"/>
  <c r="K35" i="1"/>
  <c r="K33" i="1"/>
  <c r="K17" i="1"/>
  <c r="K56" i="1"/>
  <c r="K6" i="1"/>
  <c r="K30" i="1"/>
  <c r="K24" i="1"/>
  <c r="K31" i="1"/>
  <c r="K53" i="1"/>
  <c r="K36" i="1"/>
  <c r="K48" i="1"/>
  <c r="Z296" i="1"/>
  <c r="W296" i="1"/>
  <c r="K61" i="1"/>
  <c r="K100" i="1"/>
  <c r="K94" i="1"/>
  <c r="K92" i="1"/>
  <c r="K62" i="1"/>
  <c r="AF296" i="1"/>
  <c r="K240" i="1"/>
  <c r="K234" i="1"/>
  <c r="K230" i="1"/>
  <c r="K219" i="1"/>
  <c r="K211" i="1"/>
  <c r="K208" i="1"/>
  <c r="K204" i="1"/>
  <c r="K200" i="1"/>
  <c r="K160" i="1"/>
  <c r="K151" i="1"/>
  <c r="K147" i="1"/>
  <c r="K143" i="1"/>
  <c r="K139" i="1"/>
  <c r="K135" i="1"/>
  <c r="K131" i="1"/>
  <c r="K127" i="1"/>
  <c r="K123" i="1"/>
  <c r="K119" i="1"/>
  <c r="K112" i="1"/>
  <c r="K107" i="1"/>
  <c r="K231" i="1"/>
  <c r="K223" i="1"/>
  <c r="K220" i="1"/>
  <c r="K212" i="1"/>
  <c r="K206" i="1"/>
  <c r="K205" i="1"/>
  <c r="K198" i="1"/>
  <c r="K197" i="1"/>
  <c r="K196" i="1"/>
  <c r="K195" i="1"/>
  <c r="K194" i="1"/>
  <c r="K192" i="1"/>
  <c r="K191" i="1"/>
  <c r="K190" i="1"/>
  <c r="K189" i="1"/>
  <c r="K188" i="1"/>
  <c r="K187" i="1"/>
  <c r="K182" i="1"/>
  <c r="K178" i="1"/>
  <c r="K175" i="1"/>
  <c r="K171" i="1"/>
  <c r="K167" i="1"/>
  <c r="K161" i="1"/>
  <c r="K157" i="1"/>
  <c r="K153" i="1"/>
  <c r="K149" i="1"/>
  <c r="K141" i="1"/>
  <c r="K137" i="1"/>
  <c r="K133" i="1"/>
  <c r="K129" i="1"/>
  <c r="K121" i="1"/>
  <c r="K117" i="1"/>
  <c r="K114" i="1"/>
  <c r="K110" i="1"/>
  <c r="K105" i="1"/>
  <c r="K229" i="1"/>
  <c r="K177" i="1"/>
  <c r="K169" i="1"/>
  <c r="K159" i="1"/>
  <c r="K185" i="1"/>
  <c r="K181" i="1"/>
  <c r="K109" i="1"/>
  <c r="K174" i="1"/>
  <c r="K170" i="1"/>
  <c r="K166" i="1"/>
  <c r="K164" i="1"/>
  <c r="K180" i="1"/>
  <c r="K173" i="1"/>
  <c r="K163" i="1"/>
  <c r="K155" i="1"/>
  <c r="K239" i="1"/>
  <c r="K236" i="1"/>
  <c r="K232" i="1"/>
  <c r="K228" i="1"/>
  <c r="K221" i="1"/>
  <c r="K217" i="1"/>
  <c r="K213" i="1"/>
  <c r="K209" i="1"/>
  <c r="K202" i="1"/>
  <c r="V296" i="1"/>
  <c r="J241" i="1"/>
  <c r="K216" i="1"/>
  <c r="K237" i="1"/>
  <c r="K222" i="1"/>
  <c r="K207" i="1"/>
  <c r="L241" i="1"/>
  <c r="AK296" i="1"/>
  <c r="AG296" i="1"/>
  <c r="K277" i="1"/>
  <c r="K249" i="1"/>
  <c r="K247" i="1"/>
  <c r="K246" i="1"/>
  <c r="K245" i="1"/>
  <c r="K244" i="1"/>
  <c r="K243" i="1"/>
  <c r="AC296" i="1"/>
  <c r="Y296" i="1"/>
  <c r="K292" i="1"/>
  <c r="K288" i="1"/>
  <c r="K284" i="1"/>
  <c r="K276" i="1"/>
  <c r="K271" i="1"/>
  <c r="K267" i="1"/>
  <c r="K260" i="1"/>
  <c r="K254" i="1"/>
  <c r="K250" i="1"/>
  <c r="L295" i="1"/>
  <c r="K289" i="1"/>
  <c r="K285" i="1"/>
  <c r="K281" i="1"/>
  <c r="K272" i="1"/>
  <c r="K268" i="1"/>
  <c r="K264" i="1"/>
  <c r="K255" i="1"/>
  <c r="K251" i="1"/>
  <c r="J295" i="1"/>
  <c r="I295" i="1"/>
  <c r="K258" i="1"/>
  <c r="AB296" i="1"/>
  <c r="X296" i="1"/>
  <c r="AJ296" i="1"/>
  <c r="AI296" i="1"/>
  <c r="AM296" i="1"/>
  <c r="I241" i="1"/>
  <c r="AL296" i="1"/>
  <c r="AH296" i="1"/>
  <c r="AD296" i="1"/>
  <c r="AA296" i="1"/>
  <c r="AE296" i="1"/>
  <c r="K57" i="1" l="1"/>
  <c r="K101" i="1"/>
  <c r="I296" i="1"/>
  <c r="J296" i="1"/>
  <c r="L296" i="1"/>
  <c r="AU55" i="2" l="1"/>
  <c r="AV55" i="2"/>
  <c r="L4" i="2"/>
  <c r="L55" i="2" s="1"/>
  <c r="AT55" i="2"/>
  <c r="I4" i="2"/>
  <c r="I55" i="2" s="1"/>
  <c r="J4" i="2"/>
  <c r="K4" i="2" l="1"/>
  <c r="J55" i="2"/>
  <c r="K55" i="2" l="1"/>
</calcChain>
</file>

<file path=xl/sharedStrings.xml><?xml version="1.0" encoding="utf-8"?>
<sst xmlns="http://schemas.openxmlformats.org/spreadsheetml/2006/main" count="1167" uniqueCount="687">
  <si>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</si>
  <si>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</si>
  <si>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</si>
  <si>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</si>
  <si>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</si>
  <si>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</si>
  <si>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</si>
  <si>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</si>
  <si>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</si>
  <si>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</si>
  <si>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</si>
  <si>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</si>
  <si>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EUR</t>
  </si>
  <si>
    <t>EUR/kWh</t>
  </si>
  <si>
    <t>AD Biogāzes stacija, SIA</t>
  </si>
  <si>
    <t>Agro Iecava, SIA</t>
  </si>
  <si>
    <t>BALTIJAS DĀRZEŅI, KS</t>
  </si>
  <si>
    <t>BĒRZI BIO, SIA</t>
  </si>
  <si>
    <t>BIO Auri, SIA</t>
  </si>
  <si>
    <t>BIO FUTURE, SIA</t>
  </si>
  <si>
    <t>BIOENERĢIJA-08, SIA</t>
  </si>
  <si>
    <t>BIOPLUS, SIA</t>
  </si>
  <si>
    <t>BP Energy, SIA</t>
  </si>
  <si>
    <t>DAILE AGRO, SIA</t>
  </si>
  <si>
    <t>DRUVAS UNGURI, SIA</t>
  </si>
  <si>
    <t>EcoZeta, SIA</t>
  </si>
  <si>
    <t>EKORIMA, SIA</t>
  </si>
  <si>
    <t>GAS STREAM, SIA</t>
  </si>
  <si>
    <t>Grow Energy, SIA</t>
  </si>
  <si>
    <t>LB ENERGY, SIA</t>
  </si>
  <si>
    <t>LIELMEŽOTNE, SIA</t>
  </si>
  <si>
    <t>MC bio, SIA</t>
  </si>
  <si>
    <t>PAMPĀĻI, SIA</t>
  </si>
  <si>
    <t>REKONSTRUKCIJA UN INVESTĪCIJAS, SIA</t>
  </si>
  <si>
    <t>RIGENS, SIA</t>
  </si>
  <si>
    <t>RZS ENERGO, SIA</t>
  </si>
  <si>
    <t>ULBROKA, SIA</t>
  </si>
  <si>
    <t>Viļānu selekcijas un izmēģinajumu stacija, AS</t>
  </si>
  <si>
    <t>ZAAO ENERĢIJA, SIA</t>
  </si>
  <si>
    <t>Zaļā Mārupe, SIA</t>
  </si>
  <si>
    <t>Zemgales enerģijas parks, SIA</t>
  </si>
  <si>
    <t>Zemgaļi JR, SIA</t>
  </si>
  <si>
    <t>ALL Transporting, SIA</t>
  </si>
  <si>
    <t>BETULA PREMIUM, SIA</t>
  </si>
  <si>
    <t>BIOENINVEST, SIA</t>
  </si>
  <si>
    <t>BROCĒNU ENERĢIJA, SIA</t>
  </si>
  <si>
    <t>Enefit power &amp; Heat Valka, SIA</t>
  </si>
  <si>
    <t>Enertec 1, SIA</t>
  </si>
  <si>
    <t>Enertec Jēkabpils, SIA</t>
  </si>
  <si>
    <t>Graanul Pellets Energy, SIA</t>
  </si>
  <si>
    <t>Green Energy Trio, SIA</t>
  </si>
  <si>
    <t>Incukalns Energy, SIA</t>
  </si>
  <si>
    <t>JE Enerģija, SIA</t>
  </si>
  <si>
    <t>Jēkabpils siltums, SIA</t>
  </si>
  <si>
    <t>KULDĪGAS SILTUMTĪKLI, SIA</t>
  </si>
  <si>
    <t>OŠUKALNS, SIA</t>
  </si>
  <si>
    <t>PREIĻU SILTUMS (SECES KOKS)  SIA</t>
  </si>
  <si>
    <t>SALDUS ENERĢIJA, SIA</t>
  </si>
  <si>
    <t>Sātiņi Energo LM, AS</t>
  </si>
  <si>
    <t>SM ENERGO, SIA</t>
  </si>
  <si>
    <t>AMATAS HES, SIA Karļu aizspr.HES</t>
  </si>
  <si>
    <t>ANNENIEKU ŪDENS DZIRNAVAS, SIA Annenieku HES</t>
  </si>
  <si>
    <t>ĀŽU HES, SIA Āžu dzirnavu HES</t>
  </si>
  <si>
    <t>BILLES HES, SIA Billes HES</t>
  </si>
  <si>
    <t>BITMETA DZIRNAVAS, IK Kalna dzirnavu HES</t>
  </si>
  <si>
    <t>BRANDEĻU HES, SIA Brandeļu HES</t>
  </si>
  <si>
    <t>BRASLAS HES, SIA Braslas HES</t>
  </si>
  <si>
    <t>BRŪNU HES, SIA Brūnu HES</t>
  </si>
  <si>
    <t>CIRĪŠU HES, SIA Cirīšu HES</t>
  </si>
  <si>
    <t>CĪRUĻU ROBEŽNIEKI SIA, Robežnieku HES</t>
  </si>
  <si>
    <t>DOBELES HES, SIA Dobeles HES</t>
  </si>
  <si>
    <t>DZELDAS HES, SIA Dzeldas HES</t>
  </si>
  <si>
    <t>EDVIHES, SIA Līču dz. HES</t>
  </si>
  <si>
    <t>EGLĪTIS UN BIEDRI, SIA Ērgļu HES</t>
  </si>
  <si>
    <t>ENERGO 2000, SIA Brutuļu HES</t>
  </si>
  <si>
    <t>ENERGO 2000, SIA Jaunannas HES</t>
  </si>
  <si>
    <t>ENERĢIJA A.A, SIA Bunkas HES</t>
  </si>
  <si>
    <t>ĒRBERĢES HES, SIA Ērberģes HES</t>
  </si>
  <si>
    <t>FIRMA-GABRO, SIA Prūšu HES</t>
  </si>
  <si>
    <t>GAISMA - 97, SIA Smiltenes HES</t>
  </si>
  <si>
    <t>GALGAUSKAS AINAVAS, SIA Ainavas HES</t>
  </si>
  <si>
    <t>GALGAUSKAS DZIRNAVU HES, SIA Galgauskas dz. HES</t>
  </si>
  <si>
    <t>GAUJAS HIDROELEKTROSTACIJA, SIA Gaujas HES</t>
  </si>
  <si>
    <t>GM, SIA Nigras HES</t>
  </si>
  <si>
    <t>GM, SIA Tiltleju HES</t>
  </si>
  <si>
    <t>GREV, SIA Grīvnieku HES</t>
  </si>
  <si>
    <t>GRIENVALDE, SIA Lejas ūd. Dzirnavu HES</t>
  </si>
  <si>
    <t>GRĪVAIŠU HES, SIA Grīvaišu HES</t>
  </si>
  <si>
    <t>GROBIŅAS HES, SIA Grobiņas HES</t>
  </si>
  <si>
    <t>GRŪBE-HIDRO, SIA Grūbes HES</t>
  </si>
  <si>
    <t>HESS, SIA Skrīveru dz.HES</t>
  </si>
  <si>
    <t>Hydro power, SIA</t>
  </si>
  <si>
    <t>HYDROENERGY LATVIA, SIA Ropažu HES</t>
  </si>
  <si>
    <t>IEVULĪČI, SIA Imantas dzirnavu HES</t>
  </si>
  <si>
    <t>JANOVSKIS, SIA Viļānu HES</t>
  </si>
  <si>
    <t>JĀŠA HES, SIA Pelēču HES</t>
  </si>
  <si>
    <t>JECIS, SIA Ilzēnu HES</t>
  </si>
  <si>
    <t>KORNA DZIRNAVU HES, SIA Korna dzirn HES</t>
  </si>
  <si>
    <t>KRĀCE, SIA Augstāres HES</t>
  </si>
  <si>
    <t>KRĒSLIŅI, SIA Ķoņu dz.HES</t>
  </si>
  <si>
    <t>KROTES ENERĢIJA, SIA Krotes HES</t>
  </si>
  <si>
    <t>Labdeves, SIA Sendzirnavas HES</t>
  </si>
  <si>
    <t>LATGALES ENERĢĒTIKA, AS Felicianova HES</t>
  </si>
  <si>
    <t>LATGALES ENERĢĒTIKA, AS Kubulova HES</t>
  </si>
  <si>
    <t>LATGALES ENERĢĒTIKA, AS Spruktu HES</t>
  </si>
  <si>
    <t>Latvenergo, AS Aiviekstes HES</t>
  </si>
  <si>
    <t>Lūkins &amp; Lūkins, SIA Paideru HES</t>
  </si>
  <si>
    <t>Mazā Jugla Hidro, SIA Dobelnieku HES</t>
  </si>
  <si>
    <t>Mazdambji, SIA Rendas HES</t>
  </si>
  <si>
    <t>MEGATE, SIA Kazdangas dz. HES</t>
  </si>
  <si>
    <t>MEŽROZĪTE HES, SIA Straumes HES</t>
  </si>
  <si>
    <t>NAGĻU HES, SIA Nagļu HES</t>
  </si>
  <si>
    <t>NERETAS DZIRNAVAS, SIA Neretas HES</t>
  </si>
  <si>
    <t>NOVATORS SIA, Šķīvišķu HES</t>
  </si>
  <si>
    <t>NOVATORS, SIA Dubeņecas dz.HES</t>
  </si>
  <si>
    <t>NOVATORS, SIA Galvānu HES</t>
  </si>
  <si>
    <t>NOVATORS, SIA Gulbīšu HES</t>
  </si>
  <si>
    <t>NOVATORS, SIA Kroņauces HES</t>
  </si>
  <si>
    <t>NOVATORS, SIA Rundāles HES</t>
  </si>
  <si>
    <t>NOVATORS, SIA Viduskroģeru HES</t>
  </si>
  <si>
    <t>NOVATORS, SIA Ziedlejas HES</t>
  </si>
  <si>
    <t>OGRES HES, SIA Ogres HES</t>
  </si>
  <si>
    <t>Oserviss, SIA Lobes dz. HES</t>
  </si>
  <si>
    <t>PALSMANES ŪDENSDZIRNAVU HES, SIA Palsmanes HES</t>
  </si>
  <si>
    <t>Patina SIA, Karvas HES</t>
  </si>
  <si>
    <t>Pāces dzirnavas, SIA Pāces dz.HES</t>
  </si>
  <si>
    <t>PILSKALNA HES, SIA Pilskalna HES</t>
  </si>
  <si>
    <t>PILSKALNA HES, SIA Rankas HES</t>
  </si>
  <si>
    <t>RANKA HIDRO, SIA Variņu HES</t>
  </si>
  <si>
    <t>Raunas dzirnavas, SIA Raunas HES</t>
  </si>
  <si>
    <t>RIDEĻU DZIRNAVAS, SIA Rideļu dz. HES</t>
  </si>
  <si>
    <t>Rubīns GG, SIA Dzelzāmuru HES</t>
  </si>
  <si>
    <t>S&amp;E Management, SIA Vizlas HES</t>
  </si>
  <si>
    <t>SANKAĻI, SIA Sankaļu HES</t>
  </si>
  <si>
    <t>SASPĒLE, SIA Lācīšu HES</t>
  </si>
  <si>
    <t>Spēkstacija PR, SIA Dzirnavnieku HES</t>
  </si>
  <si>
    <t>SPRIDZĒNU HES, SIA Spridzēnu HES</t>
  </si>
  <si>
    <t>STRELĒCIJA, SIA Paleju HES</t>
  </si>
  <si>
    <t>SUDA, SIA Mālpils ūd.dz. HES</t>
  </si>
  <si>
    <t>SUDALIŅA, SIA Lejas dz. HES</t>
  </si>
  <si>
    <t>Surmis, SIA</t>
  </si>
  <si>
    <t>Tovtra, SIA Rikteres ūd. dz. HES</t>
  </si>
  <si>
    <t>VANKA, SIA Padures HES</t>
  </si>
  <si>
    <t>VANKA, SIA Apriķu HES</t>
  </si>
  <si>
    <t>VANKA, SIA Baronu HES</t>
  </si>
  <si>
    <t>VANKA, SIA Ēdoles HES</t>
  </si>
  <si>
    <t>VANKA, SIA Mūrmuižas HES</t>
  </si>
  <si>
    <t>VANKA, SIA Rudbāržu HES</t>
  </si>
  <si>
    <t>Vecogre, SIA Emmas dzirnavu HES</t>
  </si>
  <si>
    <t>Vēžu krāces, SIA</t>
  </si>
  <si>
    <t>VIESATAS HES, SIA Viesatas HES</t>
  </si>
  <si>
    <t>VIORA PLUSS, SIA Krievciema HES</t>
  </si>
  <si>
    <t>Zaņas ūdensdzirnavas, SIA Zaņas dz. HES</t>
  </si>
  <si>
    <t>ZILUPES HES, SIA Zilupes HES</t>
  </si>
  <si>
    <t>ENERCOM PLUS, SIA</t>
  </si>
  <si>
    <t>ETB, SIA, ETB 1</t>
  </si>
  <si>
    <t>ETB, SIA, Papardes-2</t>
  </si>
  <si>
    <t>ETB, SIA, Papardes-3</t>
  </si>
  <si>
    <t>LENKAS ENERGO, SIA, Lenkas VES- 1</t>
  </si>
  <si>
    <t>LENKAS ENERGO, SIA, Lenkas VES- 2</t>
  </si>
  <si>
    <t>LENKAS ENERGO, SIA, Lenkas VES- 3</t>
  </si>
  <si>
    <t>LENKAS ENERGO, SIA, Lenkas VES- 4</t>
  </si>
  <si>
    <t>VĒJA PARKS 10, SIA</t>
  </si>
  <si>
    <t>VĒJA PARKS 11, SIA</t>
  </si>
  <si>
    <t>VĒJA PARKS 12, SIA</t>
  </si>
  <si>
    <t>VĒJA PARKS 13, SIA</t>
  </si>
  <si>
    <t>VĒJA PARKS 14, SIA</t>
  </si>
  <si>
    <t>VĒJA PARKS 15, SIA</t>
  </si>
  <si>
    <t>VĒJA PARKS 16, SIA</t>
  </si>
  <si>
    <t>VĒJA PARKS 17, SIA</t>
  </si>
  <si>
    <t>VĒJA PARKS 18, SIA</t>
  </si>
  <si>
    <t>VĒJA PARKS 19, SIA</t>
  </si>
  <si>
    <t>VĒJA PARKS 20, SIA</t>
  </si>
  <si>
    <t>BTT, SIA</t>
  </si>
  <si>
    <t>DLRR ENERĢIJA, SIA</t>
  </si>
  <si>
    <t>Durbes KS, SIA</t>
  </si>
  <si>
    <t>ENERGO EM, SIA</t>
  </si>
  <si>
    <t>Energoapgādes tīkli 1, SIA</t>
  </si>
  <si>
    <t>Energoapgādes tīkli 2, SIA</t>
  </si>
  <si>
    <t>Energoapgādes tīkli 3, SIA</t>
  </si>
  <si>
    <t>GROBIŅAS ZIEDI, SIA, KES-3</t>
  </si>
  <si>
    <t>GTG 1, SIA</t>
  </si>
  <si>
    <t>HIDROLATS, Liepājas speciālās ekonomiskās zonas SIA</t>
  </si>
  <si>
    <t>ĶĪPSALAS KOĢENERĀCIJA, SIA</t>
  </si>
  <si>
    <t>LATNEFTEGAZ, SIA</t>
  </si>
  <si>
    <t>MĀRUPES SILTUMNĪCAS, SIA</t>
  </si>
  <si>
    <t>MBC Enerģija, SIA</t>
  </si>
  <si>
    <t>OLAINFARM ENERĢIJA, SIA</t>
  </si>
  <si>
    <t>RUMBA KOĢENERĀCIJA, SIA</t>
  </si>
  <si>
    <t>SBC Finance, SIA</t>
  </si>
  <si>
    <t>SGC, SIA</t>
  </si>
  <si>
    <t>SSR, SIA</t>
  </si>
  <si>
    <t>ST.MARTIN, SIA</t>
  </si>
  <si>
    <t>TEK 1, SIA</t>
  </si>
  <si>
    <t>UniEnergy SIA</t>
  </si>
  <si>
    <t>Uzstādītā jauda, MW</t>
  </si>
  <si>
    <t>JUGLAS JAUDA, SIA</t>
  </si>
  <si>
    <t>RĪGAS SILTUMS, AS, "Imanta"</t>
  </si>
  <si>
    <t>MK not.</t>
  </si>
  <si>
    <t>Ekspluatācijas sākuma datums</t>
  </si>
  <si>
    <t>OI sākuma datums</t>
  </si>
  <si>
    <t>Stacijas adrese</t>
  </si>
  <si>
    <t>221.not.</t>
  </si>
  <si>
    <t>Daugavpils, Aleksandra iela 7, Cietoksnis</t>
  </si>
  <si>
    <t>Daugavpils, Patversmes iela 7C, "Čerepova"</t>
  </si>
  <si>
    <t>Daugavpils, Gaismas iela 18, "Ruģeļi"</t>
  </si>
  <si>
    <t>Grobiņa, Celtnieku iela 36</t>
  </si>
  <si>
    <t>Grobiņa, Rožu iela 5</t>
  </si>
  <si>
    <t>Cēsis, Jāņa Poruka iela 51</t>
  </si>
  <si>
    <t>Liepāja, Brīvības iela 117</t>
  </si>
  <si>
    <t>Rīga, Ķīpsalas iela 5</t>
  </si>
  <si>
    <t>Lielvārde, Avotu iela 17</t>
  </si>
  <si>
    <t>Lielvārde, Edgara Kauliņa aleja 16</t>
  </si>
  <si>
    <t>Liepāja, Tukuma iela 2a</t>
  </si>
  <si>
    <t>Grobiņas novads, Medzes pagasts, Kapsēde, Čiekuru iela 3, "Dūmiņi"</t>
  </si>
  <si>
    <t>Grobiņas novads, Robežnieki, Liepu iela 1A, "Robežnieki"</t>
  </si>
  <si>
    <t>Rīga, Mūkusalas iela 41B</t>
  </si>
  <si>
    <t>Ogre, Brīvības iela 116A</t>
  </si>
  <si>
    <t>Olaine,Rūpnīcu iela 5</t>
  </si>
  <si>
    <t>Olaine, Jelgavas iela 4</t>
  </si>
  <si>
    <t>Stopiņu novads, Saurieši, "Katlumāja"</t>
  </si>
  <si>
    <t>Stopiņu novads, Ulbroka, Institūta iela 1a</t>
  </si>
  <si>
    <t>Stopiņu novads, Upeslejas, "Katlumāja"</t>
  </si>
  <si>
    <t>Rēzekne, M.Rancāna iela 5</t>
  </si>
  <si>
    <t>Rīga, Ķīpsalas iela 8b</t>
  </si>
  <si>
    <t>Rīga, Grostonas iela 6b, Olimpiskais sporta centrs</t>
  </si>
  <si>
    <t>Mārupes novads, Mārupe, Zeltiņu iela 130</t>
  </si>
  <si>
    <t>Salas novads, Salas pagasts, "Saules"</t>
  </si>
  <si>
    <t>Sigulda, Pulkveža Brieža iela 109</t>
  </si>
  <si>
    <t>Ropažu novads, Ropaži, "Pagastmāja-parks"</t>
  </si>
  <si>
    <t>Rīga, Mārkalnes iela 1A</t>
  </si>
  <si>
    <t>Rīga, Viskaļu  16</t>
  </si>
  <si>
    <t>Rīga, SC "Imanta" Kurzemes prospekts 17</t>
  </si>
  <si>
    <t>262.not.</t>
  </si>
  <si>
    <t>Gulbenes novads, Litenes pagasts, "Cemeri"</t>
  </si>
  <si>
    <t>Iecacas novads, "Latvall-Jaunlūči"</t>
  </si>
  <si>
    <t>Salaspils novads, "Jaunbajāri"</t>
  </si>
  <si>
    <t>Mālpils novads, "Bērzi"</t>
  </si>
  <si>
    <t>Dobeles novads, Auru pagasts, Kroņauce, "Pogas 1"</t>
  </si>
  <si>
    <t>Vaiņodes novads, Vaiņodes pagasts, "Pūcītes"</t>
  </si>
  <si>
    <t>Dobeles novads, Dobeles pagasts, "Kalna Oši"</t>
  </si>
  <si>
    <t>Madonas novads, Kalsnavas pagasts, Jaunkalsnava, Rūpnīcas iela 15</t>
  </si>
  <si>
    <t>Madonas novads, Sarkaņu pagasts, "Jaunlīci"</t>
  </si>
  <si>
    <t>Aglonas novads, Kastuļinas pagasts, Sopuškas, "Pakalni"</t>
  </si>
  <si>
    <t>Siguldas novads, Allažu pagasts, "Krastmalas"</t>
  </si>
  <si>
    <t>Jelgavas novads, Līvbērzes pagasts, "Brakšķi"</t>
  </si>
  <si>
    <t>Ērgļu novads, Sausnējas pagasts,"Graudiņi"</t>
  </si>
  <si>
    <t>Jelgavas novads, Glūdas pagasts, "Vecsmildziņas"</t>
  </si>
  <si>
    <t>Krimuldas novads, Lēdurgas pagasts, "Veckļaviņas"</t>
  </si>
  <si>
    <t>Vaiņodes novads, Vaiņodes pagasts, "Ērglīši"</t>
  </si>
  <si>
    <t>Limbažu novads, Limbažu pagasts, "Gravas"</t>
  </si>
  <si>
    <t>Ogres novads, Lauberes pagasts, "Rukši"</t>
  </si>
  <si>
    <t>Bauskas novads, Mežotnes pagasts, "Mežotnes selekcija"</t>
  </si>
  <si>
    <t>Liepāja, Grobiņas pagasts, "Ķīvītes"</t>
  </si>
  <si>
    <t>Saldus novads, Pampāļu pagasts, "Auniņi"</t>
  </si>
  <si>
    <t>Priekules novads, Priekule, "Nodegu skola"</t>
  </si>
  <si>
    <t>Rīga, Dzintara iela 60</t>
  </si>
  <si>
    <t>Mālpils novads, Sidgunda, "Niedras"</t>
  </si>
  <si>
    <t>Rēzeknes novads, Janopole, "Ferma Staroščiki 1"</t>
  </si>
  <si>
    <t>Kokneses novads, Bebru pagasts, "Liellopu ferma"</t>
  </si>
  <si>
    <t>Viļāņu novads, Viļānu pagasts, "Piziči"</t>
  </si>
  <si>
    <t>Pārgaujas novads, Stalbes pagasts, Dalbe, "CSA poligons Dalbe"</t>
  </si>
  <si>
    <t>Burtnieku novads, Burtnieku pagasts, "Zemturi"</t>
  </si>
  <si>
    <t>Madonas novads, Bērzaunes pagasts, Sauleskalns, Kārļa iela 1a</t>
  </si>
  <si>
    <t>Gulbene, Miera iela 17</t>
  </si>
  <si>
    <t>Brocēni, Skolas iela 21 A</t>
  </si>
  <si>
    <t>Valka, Rūjienas iela 5</t>
  </si>
  <si>
    <t>Smiltenes novads, Launkalnes pagasts, "Ezeriņi"</t>
  </si>
  <si>
    <t>Jēkabpils, Tvaika iela 4</t>
  </si>
  <si>
    <t>Kuldīga, Stacijas iela 6</t>
  </si>
  <si>
    <t>Liepāja, Kaiju iela 33</t>
  </si>
  <si>
    <t>Jēkabpils, Tvaika iela 7</t>
  </si>
  <si>
    <t>Saldus, Kuldīgas iela 88A</t>
  </si>
  <si>
    <t>Smiltene, Rīgas iela 16A</t>
  </si>
  <si>
    <t>Nīcas novads, Nīcas pagasts, "Sēteri"</t>
  </si>
  <si>
    <t>Alsunga, "Jaundāliņi"</t>
  </si>
  <si>
    <t>Liepāja, Jātnieku iela 25</t>
  </si>
  <si>
    <t>Ventspils novads, Popes pagasts, Vēde, "Lipstiņi"</t>
  </si>
  <si>
    <t>Pāvilostas novads, Vērgales pagasts, "Dīķīši"</t>
  </si>
  <si>
    <t>Ventspils novads, Užavas pagasts</t>
  </si>
  <si>
    <t>Ventspils novads, Vārves pagasts, "Oši K"</t>
  </si>
  <si>
    <t>Ventspils novads, Vārves pagasts, "Ošlejas"</t>
  </si>
  <si>
    <t>Viesītes novads, Viesīte, "Vēja kalns 1"</t>
  </si>
  <si>
    <t>Viesītes novads, Viesīte, "Vēja kalns 2"</t>
  </si>
  <si>
    <t>Pāvilostas novads, Vērgales pagasts, "Birzes"</t>
  </si>
  <si>
    <t>Priekules novads, "Rogaiņi"</t>
  </si>
  <si>
    <t>Alsungas novads, "Āpši"</t>
  </si>
  <si>
    <t>Alsungas novads, "Klapari"</t>
  </si>
  <si>
    <t>Priekules novads, "Krustceles"</t>
  </si>
  <si>
    <t>Alsungas novads, "Pilarāji"</t>
  </si>
  <si>
    <t>Aglonas novads, Šķeltovas pagasts, "Staškeviču dzirnavas", uz Dubnas upes</t>
  </si>
  <si>
    <t>Limbažu novads, Skultes pagasts, uz Aģes upes</t>
  </si>
  <si>
    <t>Amatas novads, Drabešu pagasts, "Kārļi", uz Amatas upes</t>
  </si>
  <si>
    <t>Dobeles novads, Annenieku pagasts, uz Bērzes upes</t>
  </si>
  <si>
    <t>Saldus novads, Pampāļu pagasts,"Avoti", uz Zaņas upes</t>
  </si>
  <si>
    <t>Gulbenes novads, Tirzas pagasts, uzTirzas upes</t>
  </si>
  <si>
    <t>Amatas novads, Drabešu pagasts, uz Amatas upes</t>
  </si>
  <si>
    <t>Tukuma novads,  Irlavas pagasts, "Bišpēteri", uz Abavas upes</t>
  </si>
  <si>
    <t>Pārgaujas novads, Raiskuma pagasts, uz Lenčupes</t>
  </si>
  <si>
    <t>Valmieras novads, Kocēnu pagasts, "Brandeļi", uz Anuļas upes</t>
  </si>
  <si>
    <t>Pārgaujas novads, Straupes pagasts, Braslas zivjaudzētava, uz Braslas upes</t>
  </si>
  <si>
    <t>Beverīnas novads, Trikātas pagasts, uz Abula upes</t>
  </si>
  <si>
    <t>Aglonas novads, Aglonas pagasts, "Lopotas", uz Tartaka upes</t>
  </si>
  <si>
    <t>Limbažu novads, Viļķenes pagasts, uz Dzirnupes</t>
  </si>
  <si>
    <t>Dobele, Skolas iela 2b, uz  Bērzes upes</t>
  </si>
  <si>
    <t>Skrundas novads, Nīkrāces pagasts, "Lankalni", uz Dzeldas upes</t>
  </si>
  <si>
    <t>Madonas novads, Sarkaņu pagasts, Biksēre, uz Lībes upes</t>
  </si>
  <si>
    <t>Dobeles novads, Bērzes pagasts, uz Bērzes upes</t>
  </si>
  <si>
    <t>Aknīstes novads, Gārsenes pagasts, uz Dienvidsusējas upes</t>
  </si>
  <si>
    <t>Brocēnu novads,  Brocēni, "Dzirnavas", uz Cieceres upes</t>
  </si>
  <si>
    <t>Tukuma novads, Sēmes pagasts, uz Lāčupes</t>
  </si>
  <si>
    <t>Kocēnu novads, Dikļu pagasts, uz Gružupītes</t>
  </si>
  <si>
    <t>Krustpils novads, Kūku pagasts, uz Neretas upes</t>
  </si>
  <si>
    <t>Smiltenes novads, Smiltenes pagasts, uz Abula upes</t>
  </si>
  <si>
    <t>Alūksnes novads, Jaunannas pagasts, uz Pededzes upes</t>
  </si>
  <si>
    <t>Priekules novads, Bunkas pagasts,"Bunkas ūdensdzirnavas", uz Vārtājas upes</t>
  </si>
  <si>
    <t>Ventspils novads, Usmas  pagasts, uz Engures upes</t>
  </si>
  <si>
    <t>Kuldīgas novads, Vārmes pagasts, uz Šķēdes upes</t>
  </si>
  <si>
    <t>Kuldīgas novads,Vārmes pagasts, Šķēdes Dzirnavas, uz Šķēdes upes</t>
  </si>
  <si>
    <t>Ventspils novads, Ugāles pagasts, uz Engures upes</t>
  </si>
  <si>
    <t>Neretas novads, Mazzalves pagastā uz Dienvidsusējas upes</t>
  </si>
  <si>
    <t>Priekuļu novads, Virgas pagast, uz Virgas upes</t>
  </si>
  <si>
    <t>Jaunpils novads, Jaunpils pagasts, "Bikstupes" uz Bikstupes</t>
  </si>
  <si>
    <t>Amatas novads, Jaunpils pagasts, uz Nedienas upe</t>
  </si>
  <si>
    <t>Smiltene, Abula iela 5, uz Abula upes</t>
  </si>
  <si>
    <t>Gulbenes novads, Rankas pagasts, "Ainavas", uz Vijates upes</t>
  </si>
  <si>
    <t>Gulbenes novads, Galgauskas pagasts uz Tirzas upes</t>
  </si>
  <si>
    <t>Gulbenes novads, Rauskas pagasts, uz Gaujas upes</t>
  </si>
  <si>
    <t>Valkas novads, Blomas pagasts, uz Nigras upes</t>
  </si>
  <si>
    <t>Smiltene, Ezera iela 2, uz Abula upes</t>
  </si>
  <si>
    <t>Saldus novads, Nīgrandes pagasts, uz Loša upes</t>
  </si>
  <si>
    <t>Iecavas novads, "Lejas ūdens dzirnavas", uz Iecavas upes</t>
  </si>
  <si>
    <t>Saldus novads, Ezeres pagasts, uz Ezeres upes</t>
  </si>
  <si>
    <t>Grobiņa, Pīlādžu iela 1,  uz Ālandes upes</t>
  </si>
  <si>
    <t>Apes novads, Apes lauku teritorija, "Grūbe", uz Vaidavas upe</t>
  </si>
  <si>
    <t>Skrīveri, Rīgas iela 6, uz Vijas upes</t>
  </si>
  <si>
    <t>Auces novads, Auces pagasts, Bēne, uz Auces upes</t>
  </si>
  <si>
    <t>Ropažu novads, Ropažu pagasts, uz Lielās Juglas upes</t>
  </si>
  <si>
    <t>Rēzeknes novads, Audriņu pagasts,Greivuļi, uz Rēzeknes upes</t>
  </si>
  <si>
    <t>Viļāni,  uz Maltas upes</t>
  </si>
  <si>
    <t>Tukuma novads, Džūlstes pagasts, "Mazkrāces", Džūkstes ūdens krātuve</t>
  </si>
  <si>
    <t>Valkas novads Vijciema pagasts, "Skripsti", uz Vijas upes</t>
  </si>
  <si>
    <t>Preiļu novads, Pelēču pagasts, uz Jāša upes</t>
  </si>
  <si>
    <t>Jaunpiebalgas novads, Jaunpiebalgas pagasts, uz Gaujas upes</t>
  </si>
  <si>
    <t>Smiltenes novads, Launkalnes pagasts, uz Rauzas upes</t>
  </si>
  <si>
    <t>Cesvaines novads, Cesvaines lauku terotorija, uz Kujas upes</t>
  </si>
  <si>
    <t>Valka, uz Pedeles upes</t>
  </si>
  <si>
    <t>Skrundas novads, Raņķu pagasts, Sudmalnieki, uz Ēnavas upes</t>
  </si>
  <si>
    <t>Preiļu novads, Aizkalnes pagasts, uz Jāša upes</t>
  </si>
  <si>
    <t>Jaunpiebalgas novads, Jaunpiebalgas pagastās, uz Gaujas upes</t>
  </si>
  <si>
    <t>Naukšēnu novads, Ķoņu pagasts, uz Rūjas upes</t>
  </si>
  <si>
    <t>Amatas novads, Nītaures pagasts, uz Mergupes</t>
  </si>
  <si>
    <t>Priekules novads, Bunkas pagasts, uz Vārtājas upes</t>
  </si>
  <si>
    <t>Talsu novads, Abavas pagasts, "Sendzirnavas", uz Virbupes</t>
  </si>
  <si>
    <t>Ciblas novads, Ciblas pagasts, uz Ludzas upes</t>
  </si>
  <si>
    <t>Ludzas novads, Isnaudas pagasts, uz Ludzas upes</t>
  </si>
  <si>
    <t>Rēzeknes novads, Stoļerovas pagasts, uz Rēzeknes upes</t>
  </si>
  <si>
    <t>Aiviekstē, Kalsnavas pag., Madonas nov.</t>
  </si>
  <si>
    <t>Jelgavas novads, Vilces pagasts, uz Svētes upes</t>
  </si>
  <si>
    <t>Gulbenes novads, Lejasciema pagasts, "Paideri", uz Gaujas upes</t>
  </si>
  <si>
    <t>Ikšķiles novads, Tīnūžu pagasts, uz  Mazās Juglas upes</t>
  </si>
  <si>
    <t>Kuldīgas novads, Rendas pagasts, uz Īvandes upes</t>
  </si>
  <si>
    <t>Aizputes novads, Kazdangas pagasts, uz Alokstes upes</t>
  </si>
  <si>
    <t>Līvānu novads,  uz Dubnas upes</t>
  </si>
  <si>
    <t>Beverīnas novads, Brenguļu pagasts, uz Abula upes</t>
  </si>
  <si>
    <t>Saldus novads, Lutriņu pagasts, Pakuļi, uz  Cieceres upes</t>
  </si>
  <si>
    <t>Gulbenes novads, Lejasciema pagasts, uz Gaujas upes</t>
  </si>
  <si>
    <t>Rezeknes novads, Nagļu pagasts, Nagļi, uz Maltas upes</t>
  </si>
  <si>
    <t>Neretas novads, Neretas pagasts,  uz Dienvidsusējas upes</t>
  </si>
  <si>
    <t>Daugavpils novads, Ambeļu pagasts, "Kalna kļavas", uz Dubnas upes</t>
  </si>
  <si>
    <t>Daugavpils novads, Ambeļu pagasts, "Dubeņecas dzirnavas", uz Dubnas upes</t>
  </si>
  <si>
    <t>Daugavpils novads, Ambeļu pagasts, "Upeskrasti", uz Dubnas upes</t>
  </si>
  <si>
    <t>Tērvetes novads, Augstkalnes pagasts, "Gulbīši", uz Svētes upes</t>
  </si>
  <si>
    <t>Tērvetes novads, Tērvetes pagasts, uz Auces upes</t>
  </si>
  <si>
    <t>Rundāles novads, Rundāles pagasts, "Rundāles ūdensdzirnavas", uz Īslīces upes</t>
  </si>
  <si>
    <t>Jelgavas novads, Platones pagasts, "Viduskroģeri", uz Platones upes</t>
  </si>
  <si>
    <t>Jelgavas novads, Lielplatones pagasts, "Ziedlejas", uz Platones upes</t>
  </si>
  <si>
    <t>Ogre, Brīvības iela 124/126, uz Ogres upes</t>
  </si>
  <si>
    <t>Ogres novads, Lēdmanes pagasts, uz Lobes upes</t>
  </si>
  <si>
    <t>Talsu novads, Lībagu pagasts, uz Stendes upes</t>
  </si>
  <si>
    <t>Smiltenes novads,  Palsmane,  uz Palsas upes</t>
  </si>
  <si>
    <t xml:space="preserve">Alūksnes novads, Alsviķu pagasts, </t>
  </si>
  <si>
    <t>Dundagas novads, Dundagas pagasts, "Pāce"  uz Pāces upes</t>
  </si>
  <si>
    <t>Gulbenes novads,  Lejasciema pagasts, uz Gaujas upes</t>
  </si>
  <si>
    <t>Gulbenes novads, Rankas pagasts, uz Gaujas upes</t>
  </si>
  <si>
    <t>Raunas novads, Raunas pagasts, "Dzirnavas", uz Raunas upes</t>
  </si>
  <si>
    <t>Smiltenes novads, Palsmanes pagasts, uz Šepkas upes</t>
  </si>
  <si>
    <t>Engures  novads, Engures pagasts, uz Kalnupes</t>
  </si>
  <si>
    <t>Talsu novads, Virbu pagasts, "Dzelzāmuri", uz Virbupes</t>
  </si>
  <si>
    <t>Valkas novads, Grundzāles pagasts, uz Vizlas upes</t>
  </si>
  <si>
    <t>Salas novads, Salas pagasts, uz Ziemeļsusējas upes</t>
  </si>
  <si>
    <t>Gulbene novads, Rankas pagasts, uz Gaujas upes</t>
  </si>
  <si>
    <t>Garkalnes novads, uz Tumšupes</t>
  </si>
  <si>
    <t>Mazsalacas novads, Ramatas pagasts, uz Ramatas upes</t>
  </si>
  <si>
    <t>Nikrāces novads, Nīkrāces pagasts, Bērzkrogs, "Urbuļi"</t>
  </si>
  <si>
    <t>Valkas novads, Pedele, uz Pedeles upes</t>
  </si>
  <si>
    <t>Pļaviņu novads, Aiviekstes pagasts, uz Aiviekstes upes</t>
  </si>
  <si>
    <t>Madonas novads, Ļaudonas pagasts,  Ļaudona, uz Svētupes</t>
  </si>
  <si>
    <t>Dobeles novads, Bikstu pagasts, uz Bērzes upes</t>
  </si>
  <si>
    <t>Mālpils novads, Mālpils pagasts, uz Sudas upe</t>
  </si>
  <si>
    <t>Gulbenes novads,  Lejasciema pagasts, uz Sudaliņas upes</t>
  </si>
  <si>
    <t>Skrundas novads, Nīkrāces pagasts, "Dzirnavas", uz Imala upes</t>
  </si>
  <si>
    <t>Mālpils novads, Sidgunda, uz Lielās Juglas upes</t>
  </si>
  <si>
    <t>Kuldīgas novads, Padures pagasts,  uz Padures upes</t>
  </si>
  <si>
    <t>Aizputes novads, Lažas pagasts, uz Alokstes upes</t>
  </si>
  <si>
    <t>Kuldīgas novads, Ēdoles pagasts, uz Vankas upes</t>
  </si>
  <si>
    <t>Jelgavas novads, Vilces pagasts, uz  Svētes upes</t>
  </si>
  <si>
    <t>Skrundas novads, Rudbāržu pagasts, uz Kojas upes</t>
  </si>
  <si>
    <t>Ērgļu novads, Sausnējas pagasts uz Ogres upes</t>
  </si>
  <si>
    <t>Vecpiebalgas novads, Inešu pagasts, uz Orisāres upes</t>
  </si>
  <si>
    <t>Jaunpils novads, Viesatas pagasts, uz Viesatas upes</t>
  </si>
  <si>
    <t>Pļaviņu novads, Aiviekstes pagasts, "Krievciema ūdensdzirnavas", uz Viesatas upes</t>
  </si>
  <si>
    <t>Talsu novads, Strazdu pagasts, uz Dzirnavupītes</t>
  </si>
  <si>
    <t>Ilūkste, uz Ilūkstes upes</t>
  </si>
  <si>
    <t>Ilūkstes novads, Šederas pagasts, uz Ilūkstes upes</t>
  </si>
  <si>
    <t>Krāslavas novads, Kaplavas pagasts, uz  Vileikas upes</t>
  </si>
  <si>
    <t>Saldus, "Dzirnavnieki", uz Cieceres upes</t>
  </si>
  <si>
    <t>Saldus novads, Zaņas pagasts, uz Zaņas upes</t>
  </si>
  <si>
    <t>Zilupe, Raiņa iela 27, uz Zilupes upes</t>
  </si>
  <si>
    <t>OI ietvaros iepirktais apjoms, kWh</t>
  </si>
  <si>
    <t>Jaudas maksājums, EUR</t>
  </si>
  <si>
    <t>Jelgava, Rūpniecības iela 73A</t>
  </si>
  <si>
    <t>Durbes novads, Tadaiķu pagasts, Lieģi, Celtnieku iela 3</t>
  </si>
  <si>
    <t>Salas pagasts, Sala, Kalna iela 3a</t>
  </si>
  <si>
    <t>Olaines novads, Olaine, Celtnieku iela 3B</t>
  </si>
  <si>
    <t>Olaines novads, Olaine, Celtnieku iela 3C</t>
  </si>
  <si>
    <t>Olaines novads, Olaine, Celtnieku iela 3D</t>
  </si>
  <si>
    <t>Daugavpils, Silikātu iela 8A</t>
  </si>
  <si>
    <t>Ogre, Akmeņu iela 43d</t>
  </si>
  <si>
    <t>Rēzekne, Atbrīvošanas aleja 155a</t>
  </si>
  <si>
    <t>Jūrmala, Viestura iela 24</t>
  </si>
  <si>
    <t>Mārupes novads, Jaunmārupe, Mazcenu aleja 41-4</t>
  </si>
  <si>
    <t>Rīga, Skanstes iela 21</t>
  </si>
  <si>
    <t>Rīga, Dzirciema iela 121</t>
  </si>
  <si>
    <t>Tērvetes novads, Tērvetes pagasts, "Alusdarītava"</t>
  </si>
  <si>
    <t>Tērvetes novads, "Jātnieki"</t>
  </si>
  <si>
    <t>Līvānu novads, Turku pagasts, "Gandrs"</t>
  </si>
  <si>
    <t>Kokneses novads, Bebru pagasts, "Kalnadomēni"</t>
  </si>
  <si>
    <t>Jelgavas novads, Sesavas pagasts, Eleja, "Lāses"</t>
  </si>
  <si>
    <t>Stopiņu novads, Ulbroka, Acones iela 10</t>
  </si>
  <si>
    <t>Auces novads, Bēnes pagasts, Bēne, Rūpniecības iela 2D</t>
  </si>
  <si>
    <t>Jelgavas novads, Vircavas pagasts, "Bionārzbūti"</t>
  </si>
  <si>
    <t>Inčukalna novads, Inčukalns, Plānupes iela 34A</t>
  </si>
  <si>
    <t>Jaunjelgavas pagasts, Jaunjelgava, Smilšu iela 3c</t>
  </si>
  <si>
    <t>Inčukalna novads, Inčukalna pagasts, "Tiltiņi"</t>
  </si>
  <si>
    <t>Jēkabpils, Madonas iela 6D</t>
  </si>
  <si>
    <t>Jēkabpils, Aizupes iela 1A</t>
  </si>
  <si>
    <t>Ērgļu novads,  Ērgļi, Rīgas iela 14, uz Ogres upes</t>
  </si>
  <si>
    <t>Aizkraukes novads,  Mazzalves pagasts, "Grīvnieki", uz Dienvidsusējas upes</t>
  </si>
  <si>
    <t>Skrīveru novads, "Gravas", Līču HES</t>
  </si>
  <si>
    <t>Pļaviņu novads, Aiviekstes pagasts, Krievciems, Vēžu HES</t>
  </si>
  <si>
    <t>Priekules novads, Priekules pagasts, "Jaunarāji"</t>
  </si>
  <si>
    <t>Winergy, SIA</t>
  </si>
  <si>
    <t>BIODEGVIELA, SIA</t>
  </si>
  <si>
    <t>LIEPĀJAS RAS, SIA,</t>
  </si>
  <si>
    <t>Piejūra Energy, SIA</t>
  </si>
  <si>
    <t>PRIEKULES BIOENERĢIJA, SIA</t>
  </si>
  <si>
    <t>SPRŪŽEVA M, SIA</t>
  </si>
  <si>
    <t>LIEPĀJAS ENERĢIJA, SIA</t>
  </si>
  <si>
    <t>BALTNORVENT, SIA, Latvijas Vācijas kopuzņ.</t>
  </si>
  <si>
    <t>ROSME, SIA</t>
  </si>
  <si>
    <t>Rietumu elektriskie tīkli, SIA</t>
  </si>
  <si>
    <t>CONATUS BIOenergy, SIA</t>
  </si>
  <si>
    <t>AG 21, SIA Stašķeviču dz. HES</t>
  </si>
  <si>
    <t>GA 21, SIA Bikstupes HES</t>
  </si>
  <si>
    <t>GA 21, SIA Zāģeru dz.HES</t>
  </si>
  <si>
    <t>HS Bēne, SIA</t>
  </si>
  <si>
    <t>Ilpeks, SIA</t>
  </si>
  <si>
    <t>West Energo, SIA Upmaļu HES</t>
  </si>
  <si>
    <t>West Energo, SIA Šederes HES</t>
  </si>
  <si>
    <t>West Energo, SIA Ilūkstes HES</t>
  </si>
  <si>
    <t>Latvenergo, AS TEC-1</t>
  </si>
  <si>
    <t>Latvenergo, AS TEC-2</t>
  </si>
  <si>
    <t>Ražotājs</t>
  </si>
  <si>
    <t>Kopā:</t>
  </si>
  <si>
    <t>Biogāzes stacijas kopā:</t>
  </si>
  <si>
    <t>Biomasas stacijas kopā:</t>
  </si>
  <si>
    <t>Hidroelektrostacijas kopā:</t>
  </si>
  <si>
    <t>Vēja elektrostacijas kopā:</t>
  </si>
  <si>
    <t>Pavisam kopā:</t>
  </si>
  <si>
    <t>RTU ENERĢIJA, SIA</t>
  </si>
  <si>
    <t>ZAĻĀ DĀRZNIECĪBA, SIA</t>
  </si>
  <si>
    <t>Jelgavas novads, Zaļenieku pagasts, "Mežacīruļi"</t>
  </si>
  <si>
    <t>Latvi Dan Agro, SIA</t>
  </si>
  <si>
    <t>"Ošlejas", Jaunbērzes pagasts, Dobeles novads</t>
  </si>
  <si>
    <t>Tehnikas iela 15, Auce, Auces novads</t>
  </si>
  <si>
    <t>Gaismas iela 4, Vecpiebalga, Vecpiebalgas pagsts, Vecpiebalgas novads</t>
  </si>
  <si>
    <t>"Jaunolaines katlu māja", Jaunolaine, Jaunolaines pagasts, Jaunolaines novads</t>
  </si>
  <si>
    <t>HOP Z, SIA</t>
  </si>
  <si>
    <t>"Latvāņi", Bērzaunes pagasts, Madonas novads</t>
  </si>
  <si>
    <t>"Gaismas", Aizkraukles pagasts, Aizkraukles novads</t>
  </si>
  <si>
    <t>Enertec Krustpils, SIA</t>
  </si>
  <si>
    <t>Auces BES, SIA</t>
  </si>
  <si>
    <t>Pelikana, SIA</t>
  </si>
  <si>
    <t>Bioenerģija VT</t>
  </si>
  <si>
    <t>Turbo Enerģija, SIA</t>
  </si>
  <si>
    <t>Adeptus Renewable Energy, SIA</t>
  </si>
  <si>
    <t>Taurenes koģenerācijas stacija, SIA</t>
  </si>
  <si>
    <t>Egg Energy, SIA</t>
  </si>
  <si>
    <t>Vegi eco, SIA</t>
  </si>
  <si>
    <t>"Koģenerācijas stacija", Taurene, Taurenes pagasts, Vecpiebalgas novads</t>
  </si>
  <si>
    <t>Atbrīvošanas aleja 169A, Rēzekne</t>
  </si>
  <si>
    <t>SEN reģistra Nr.</t>
  </si>
  <si>
    <t>GRAANUL INVEST ENERGY, SIA</t>
  </si>
  <si>
    <t>DJF, SIA</t>
  </si>
  <si>
    <t>Tukums, Tulpju iela 2A</t>
  </si>
  <si>
    <t>Agro Cemeri, SIA</t>
  </si>
  <si>
    <t>Technological Solutions, SIA</t>
  </si>
  <si>
    <t>Vides enerģija, SIA</t>
  </si>
  <si>
    <t>"Veckroģeļi", Cieceres pagasts, Brocēnu novads</t>
  </si>
  <si>
    <t>"Katlu māja", Degoles pagasts, Tukuma novads</t>
  </si>
  <si>
    <t>”Ūdri”, “Namiķi”, Medzes pagasts, Grobiņas novads</t>
  </si>
  <si>
    <t>Golden Eagle, SIA, Degole</t>
  </si>
  <si>
    <t>„Džūkstes katlu māja”, Džūkstes pagasts, Tukuma novads</t>
  </si>
  <si>
    <t>Golden Eagle, SIA, Džūkste</t>
  </si>
  <si>
    <t>„Skaidas”, Slampes pagasts, Tukuma novads</t>
  </si>
  <si>
    <t>„Centra katlu māja”, Tumes pagasts, Tukuma novads</t>
  </si>
  <si>
    <t>Golden Eagle, SIA, Slampe</t>
  </si>
  <si>
    <t>Golden Eagle, SIA, Tume</t>
  </si>
  <si>
    <t>Eko NRG, SIA</t>
  </si>
  <si>
    <t>Dobeles Eko, SIA</t>
  </si>
  <si>
    <t>„Kurbadi”, Bērzes pagasts, Dobeles novads</t>
  </si>
  <si>
    <t>„Avoti Elektro”, Lizuma pagasts, Gulbenes novads</t>
  </si>
  <si>
    <t>Energia verde, SIA</t>
  </si>
  <si>
    <t>LATSAULE, SIA (Aizupes iela 1A)</t>
  </si>
  <si>
    <t>LATSAULE, SIA (Madonas iela 6D)</t>
  </si>
  <si>
    <t>RĪGAS SILTUMS, AS (Siltuma iela 6)</t>
  </si>
  <si>
    <t>BALTENEKO, SIA, Kadaga</t>
  </si>
  <si>
    <t>B-Energo, SIA (18.novembra iela)</t>
  </si>
  <si>
    <t>Biosil, SIA (18.novembra iela)</t>
  </si>
  <si>
    <t>Dienvidlatgales īpašumi, SIA (18.novembra iela)</t>
  </si>
  <si>
    <t>RB Vidzeme, SIA (18.novembra iela)</t>
  </si>
  <si>
    <t>Biosil, SIA (Silikātu iela)</t>
  </si>
  <si>
    <t>Dienvidlatgales īpašumi, SIA (Silikātu iela)</t>
  </si>
  <si>
    <t>RB Vidzeme, SIA (Silikātu iela)</t>
  </si>
  <si>
    <t>Daugavpils siltumtīkli, PAS, Cietoksnis</t>
  </si>
  <si>
    <t>Daugavpils siltumtīkli, PAS, Čerepova</t>
  </si>
  <si>
    <t>Daugavpils siltumtīkli, PAS, Ruģeļi</t>
  </si>
  <si>
    <t>GROBIŅAS NAMSERVISS, SIA (Celtnieku iela)</t>
  </si>
  <si>
    <t>LIELVĀRDES REMTE, SIA (Avotu iela)</t>
  </si>
  <si>
    <t>LIELVĀRDES REMTE, SIA (E.Kauliņa aleja)</t>
  </si>
  <si>
    <t>LIEPĀJAS ROKĀDE 2, SIA, Kapsēde</t>
  </si>
  <si>
    <t>LIEPĀJAS ROKĀDE 2, SIA, Robežnieki</t>
  </si>
  <si>
    <t>OGRES BIOENERĢIJA, SIA (Akmeņu iela)</t>
  </si>
  <si>
    <t>OGRES BIOENERĢIJA, SIA (Brīvības iela)</t>
  </si>
  <si>
    <t>Residence Energy, AS, Saurieši</t>
  </si>
  <si>
    <t>Residence Energy, AS, Ulbroka</t>
  </si>
  <si>
    <t>Residence Energy, AS, Upeslejas</t>
  </si>
  <si>
    <t>„Strengu skujas”, Salaspils pagasts, Salaspils novads</t>
  </si>
  <si>
    <t>Rīga, Siltuma iela 6</t>
  </si>
  <si>
    <t>NBT5 Energy, SIA, Oši-1 (ex. Ošmaļi Energy, SIA)</t>
  </si>
  <si>
    <t>NBT5 Energy, SIA, Oši-2 (ex. Ošmaļi Energy, SIA)</t>
  </si>
  <si>
    <t>NBT5 Energy, SIA, Ošlejas 1 (ex. Ošmaļi Energy, SIA)</t>
  </si>
  <si>
    <t>NBT5 Energy, SIA, Ošlejas 2 (ex. Ošmaļi Energy, SIA)</t>
  </si>
  <si>
    <t>NBT5 Energy, SIA (ex. ARSENAL ENERGY, SIA)</t>
  </si>
  <si>
    <t>Ziedi JP, AS (ex. BIO ZIEDI, SIA)</t>
  </si>
  <si>
    <t>Iepirkuma summa bez PVN, EUR</t>
  </si>
  <si>
    <t>Atbalsts virs tirgus cenas, EUR</t>
  </si>
  <si>
    <t>Rūjiena, Pilskalna iela 8, uz Rūjas upes</t>
  </si>
  <si>
    <t>CSA poligons "Getliņi", Kaudzīšu iela 57, Rumbula, Stopiņu novads</t>
  </si>
  <si>
    <t>"Lenkas", Vērgales pagasts, Pāvilostas novads</t>
  </si>
  <si>
    <t>"Lenkas", Vērgales pagasts, Pāvilostas</t>
  </si>
  <si>
    <t>"Jaunlīvi", "Ekolīvi", Nīcas pagasts, Nīcas novads</t>
  </si>
  <si>
    <t>"Enerģija", Mežvidu pagasts, Kārsavas novads</t>
  </si>
  <si>
    <t>“Lidlauks Viens”, Krustpils pagasts, Krustpils novads</t>
  </si>
  <si>
    <t>“Lidlauks Trīs”, Krustpils pagasts, Krustpils novads</t>
  </si>
  <si>
    <t>“Lidlauks Divi”, Krustpils pagasts, Krustpils novads</t>
  </si>
  <si>
    <t>Mārupes novads, Jaunmārupes ciems, Mazcenu aleja 41-3</t>
  </si>
  <si>
    <t>Jelgavas novads, Lielplatones pagasts, "Līgo Jumis"</t>
  </si>
  <si>
    <t>Tukuma novads, Lestenes pagasts, "Agro Lestene"</t>
  </si>
  <si>
    <t>Saldus novads, Saldus pagasts, "Jaunstraumēni"</t>
  </si>
  <si>
    <t>"A/S Balticovo", "Koģenerācijas rūpnīca", Iecavas novads</t>
  </si>
  <si>
    <t>Preiļi, Kārsavas iela 1B</t>
  </si>
  <si>
    <t>FORTUM LATVIA, SIA</t>
  </si>
  <si>
    <t>Divjumi, SIA</t>
  </si>
  <si>
    <t>INTERNATIONAL INVESTMENTS, AS</t>
  </si>
  <si>
    <t>SIDGUNDA BIO, SIA</t>
  </si>
  <si>
    <t>Brakšķu Enerģija, SIA</t>
  </si>
  <si>
    <t>Agro Lestene, AS</t>
  </si>
  <si>
    <t>AGROFIRMA TĒRVETE, AS (Alusdarītava)</t>
  </si>
  <si>
    <t>AGROFIRMA TĒRVETE, AS (Jātnieki)</t>
  </si>
  <si>
    <t>"Rolaviņas" un "Irbenāji", Grobiņas pagasts, Grobiņas novads</t>
  </si>
  <si>
    <t>"Apogi", "Vēji", Grobiņas pagasts, Grobiņas novads</t>
  </si>
  <si>
    <t>"Apogi-Plūdoņi", Grobiņas pagasts, Grobiņas novads</t>
  </si>
  <si>
    <t>"Kālīši", "Ievas", Grobiņas pagasts, Grobiņas novads</t>
  </si>
  <si>
    <t>"Lāči", "Vīnogas", Grobiņas pagasts, Grobiņas novads</t>
  </si>
  <si>
    <t>"Saulkalni", "Kalniņi", Grobiņas pagasts, Grobiņas novads</t>
  </si>
  <si>
    <t>"Birzgaļi", "Zemzarīši", Grobiņas pagasts, Grobiņas novads</t>
  </si>
  <si>
    <t>"Dāvidnieki", "Birzgaļi", Grobiņas pagasts, Grobiņas novads</t>
  </si>
  <si>
    <t>"Ievas", Grobiņas pagasts, Grobiņas novads</t>
  </si>
  <si>
    <t>"Rožkalniņi", Grobiņas pagasts, Grobiņas novads</t>
  </si>
  <si>
    <t>"Jaunsidrabenes", Grobiņas pagasts, Grobiņas novads</t>
  </si>
  <si>
    <t>Getliņi EKO, SIA</t>
  </si>
  <si>
    <t>Zaļās zemes enerģija, AS</t>
  </si>
  <si>
    <t>Skrīveru novads, "Veibēni 1"</t>
  </si>
  <si>
    <t>Vecsiljāņi, SIA</t>
  </si>
  <si>
    <t>Daugavpils, Silikātu iela 8-1C</t>
  </si>
  <si>
    <t>Daugavpils, Silikātu iela 8-1D</t>
  </si>
  <si>
    <t>Daugavpils, Silikātu iela 8-1B</t>
  </si>
  <si>
    <t>Daugavpils, Silikātu iela 8-1A</t>
  </si>
  <si>
    <t>Fortum Daugavpils, SIA (ex. BK ENERĢIJA, SIA)</t>
  </si>
  <si>
    <t>Mednieku iela 10, Aizkraukle</t>
  </si>
  <si>
    <t>Daugavpils, 18.novembra iela 2B-4</t>
  </si>
  <si>
    <t>Daugavpils, 18.novembra iela 2B-5</t>
  </si>
  <si>
    <t>Daugavpils, 18.novembra iela 2B-3</t>
  </si>
  <si>
    <t>Daugavpils, 18.novembra iela 2B-2</t>
  </si>
  <si>
    <t>E-genitor, SIA (ex. Arena Cogeneration, SIA)</t>
  </si>
  <si>
    <t>Līgo, Vintera Jelgavas rajona zemnieku saimniecība</t>
  </si>
  <si>
    <t>Pilslejas, Bebru pagasta U.Krievāra zemnieku saimniecība</t>
  </si>
  <si>
    <t>"Kokzāģētava", Valkas pagasts, Valkas novads</t>
  </si>
  <si>
    <t>Mārupes novads, Jaunmārupe, "Imaku ferma"</t>
  </si>
  <si>
    <t>ZEMTURI ZS, SIA</t>
  </si>
  <si>
    <t>Venstpils novads, Tārgales pagasts, "Platenes pļavas", "Kamārcīte"</t>
  </si>
  <si>
    <t>Vecauce, Sabiedrība ar ierobežotu atbildību LATVIJAS LAUKSAIMNIECĪBAS UNIVERSITĀTES MĀCĪBU UN PĒTĪJUMU SAIMNIECĪBA</t>
  </si>
  <si>
    <t>Energy Resources, Rēzeknes speciālās ekonomiskās zonas SIA (ex. SIA "Atmosclear CHP")</t>
  </si>
  <si>
    <t>AĢES DZIRNAVAS, SIA Aģes dzirnavu HES</t>
  </si>
  <si>
    <t>Tukuma rajona Irlavas pagasta G. Grīga "Bišpēteru" zemnieka saimniecība</t>
  </si>
  <si>
    <t>AVOTI, Pampāļu pagasta zemnieku saimniecība</t>
  </si>
  <si>
    <t>IU CEĻŠ, SIA Trikātas HES</t>
  </si>
  <si>
    <t>Dzirnas DLS, SIA</t>
  </si>
  <si>
    <t>DZIRNAVAS, Dobeles rajona Bērzes pagasta zemnieku saimniecība Bērzes HES</t>
  </si>
  <si>
    <t>DZIRNAVAS, Gārsenes pagasta A.Spoles zemnieku saimniecība Gārsenes HES</t>
  </si>
  <si>
    <t>DZIRNAVAS, Saldus rajona Brocēnu pilsētas zemnieku saimniecība Cieceres HES</t>
  </si>
  <si>
    <t>Dzirnavas, Tukuma rajona Sēmes pagasts, Sēmes HES</t>
  </si>
  <si>
    <t>DZIRNAVAS-K, SIA Kārlīšu dz HES</t>
  </si>
  <si>
    <t>EZERSPĪĶI, Saldus rajona Šķēdes pagasta zemnieku saimniecība Gravas HES</t>
  </si>
  <si>
    <t>EZERSPĪĶI, Saldus rajona Šķēdes pagasta zemnieku saimniecība Šķēdes HES</t>
  </si>
  <si>
    <t>EZERSPĪĶI, Saldus rajona Šķēdes pagasta zemnieku saimniecība Spīķu HES</t>
  </si>
  <si>
    <t>EZERSPĪĶI, Saldus rajona Šķēdes pagasta zemnieku saimniecība, Vecdzirnavas HES</t>
  </si>
  <si>
    <t>GRANTIŅI,Nīgrandes pagasta zemnieku saimniecība , Grantiņu HES</t>
  </si>
  <si>
    <t>GRANTIŅI,Nīgrandes pagasta zemnieku saimniecība, Lejnieku HES</t>
  </si>
  <si>
    <t>Jaunkraukļi, Andras Cibuļskas Ādažu pagasta zemnieku saimniecība, Mazkrāču HES</t>
  </si>
  <si>
    <t>JAUNLEZDIŅI, Valkas rajona Vijciema pagasta zemnieku saimniecība, Skripstu HES</t>
  </si>
  <si>
    <t>JEISKAS DZIRNAVAS, Valkas rajona Launkalnes pagasta I. Ērgles zemnieka saimniecība, Jeiskas dz. HES</t>
  </si>
  <si>
    <t>KALNA KĀRKLI, Sabiedrība ar ierobežotu atbildību Dzirnavu HES, Kalna Kārklu HES</t>
  </si>
  <si>
    <t>KALNDZIRNAVAS, Valkas pilsētas sabiedrība ar ierobežotu atbildību, Kalndzirnavas HES</t>
  </si>
  <si>
    <t>KARĪNA, Norvaiša individuālais uzņēmums, Sudmalnieku HES</t>
  </si>
  <si>
    <t>KRĪGAĻU DZIRNAVAS, SIA Krīgaļu dz.HES</t>
  </si>
  <si>
    <t>MHK ABULS, SIA S Brenguļu HES</t>
  </si>
  <si>
    <t>MHK ABULS, SIA Pakuļu HES</t>
  </si>
  <si>
    <t>MHK ABULS, SIA Sinoles HES</t>
  </si>
  <si>
    <t>OZOLKALNI, Zemnieku saimniecība Dižstendes HES</t>
  </si>
  <si>
    <t>RAUZAS DZIRNAVAS, Smiltenes novada Palsmanes pagasta Sanitas Ozoliņas-Šmites zemnieka saimniecība Rauzas dz HES</t>
  </si>
  <si>
    <t>SKUĶĪŠU DZIRNAVAS, Rīgas rajona Garkalnes pagasta zemnieku saimniecība, Skuķīšu dz. HES</t>
  </si>
  <si>
    <t>SL PLUS, SIA Rauskas HES</t>
  </si>
  <si>
    <t>Slugas, E.Kārkliņa Nīkrāces pagasta zemnieku saimniecība</t>
  </si>
  <si>
    <t>STIEBRIŅI, Kalsnavas pagasta J.Rudzīša zemnieku saimniecība Vilnas f-kas HES</t>
  </si>
  <si>
    <t>VECPIEBALGAS DZIRNAVAS, Cēsu rajona Ilmāra Škerberga individuālais uzņēmums, Inešu HES</t>
  </si>
  <si>
    <t>VN ŪDENS-DZIRNAVAS, SIA Ūdensdzirnavu HES</t>
  </si>
  <si>
    <t>ZAĶĪŠI, Saldus rajona Zirņu pagasta zemnieku saimniecība, Dirnavnieku HES</t>
  </si>
  <si>
    <t>IMPAKT, Rīgas pilsētas sabiedrība ar ierobežotu atbildību firma</t>
  </si>
  <si>
    <t>OLENERGO, AS</t>
  </si>
  <si>
    <t>RĒZEKNES SILTUMTĪKLI, AS (Atbrīvošanas aleja)</t>
  </si>
  <si>
    <t>RĒZEKNES SILTUMTĪKLI, AS (M.Rancāna iela)</t>
  </si>
  <si>
    <t>Ādažu novads, Kadaga, Kadagas katlumāja</t>
  </si>
  <si>
    <t>Daugavpils, Marijas iela 1</t>
  </si>
  <si>
    <t>Jelgavas novads, Lielplatones pagasts, "Līgo"</t>
  </si>
  <si>
    <t>Stopiņu novads, Rumbula, Kaudzīšu iela 57</t>
  </si>
  <si>
    <t>"Līgotnes", Auces pilsēta ar lauku teritoriju, Auces novads</t>
  </si>
  <si>
    <t>Vecpiebalgas novads, Inešu pagasts, "Angārs"</t>
  </si>
  <si>
    <t>"Kalnrūpniecības cehs", Novadnieku pagasts, Saldus novads</t>
  </si>
  <si>
    <t>Pāvilostas novads, Vērgales pagasts, "Lenkas"</t>
  </si>
  <si>
    <t>"Jaunslovašēni", "Ekoslovašēni", Cesvaines pagasts, Cesvaines novads</t>
  </si>
  <si>
    <t>TUKUMS DH, SIA (Tulpju iela 2A)</t>
  </si>
  <si>
    <t>Berķenes dzirnavas, Vilces pagasta zemnieku saimniecība (ex. ZS LĪDUMI), Berķenes HES</t>
  </si>
  <si>
    <t>W.e.s.1, SIA</t>
  </si>
  <si>
    <t>W.e.s.2. SIA</t>
  </si>
  <si>
    <t>W.e.s.3. SIA</t>
  </si>
  <si>
    <t>W.e.s.4, SIA</t>
  </si>
  <si>
    <t>W.e.s.5, SIA</t>
  </si>
  <si>
    <t>W.e.s.6, SIA</t>
  </si>
  <si>
    <t>W.e.s.7, SIA</t>
  </si>
  <si>
    <t>W.e.s.8, SIA</t>
  </si>
  <si>
    <t>W.e.s.9, SIA</t>
  </si>
  <si>
    <t>W.e.s.10, SIA</t>
  </si>
  <si>
    <t>W.e.s.11, SIA</t>
  </si>
  <si>
    <t>W.e.s.12, SIA</t>
  </si>
  <si>
    <t>W.e.s.13, SIA</t>
  </si>
  <si>
    <t>W.e.s.15, SIA</t>
  </si>
  <si>
    <t>W.e.s.16, SIA</t>
  </si>
  <si>
    <t>W.e.s.17, SIA</t>
  </si>
  <si>
    <t>W.e.s.18, SIA</t>
  </si>
  <si>
    <t>Daugavpils novads, Skrudalienas pagasts, "Skaista"</t>
  </si>
  <si>
    <t>Mālpils novads, "Smaidas", uz Mergupes</t>
  </si>
  <si>
    <t>2020.gads</t>
  </si>
  <si>
    <t>B-Energo, SIA (Silikātu iela)</t>
  </si>
  <si>
    <t>Salaspils novads, Granīta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</si>
</sst>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</cellStyleXfs>
  <cellXfs count="17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1" applyBorder="1" applyAlignment="1">
      <alignment horizontal="left" vertical="center"/>
    </xf>
    <xf numFmtId="4" fontId="3" fillId="2" borderId="14" xfId="1" applyNumberFormat="1" applyFill="1" applyBorder="1" applyAlignment="1">
      <alignment horizontal="center" vertical="center"/>
    </xf>
    <xf numFmtId="164" fontId="3" fillId="2" borderId="14" xfId="1" applyNumberFormat="1" applyFill="1" applyBorder="1" applyAlignment="1">
      <alignment horizontal="center" vertical="center"/>
    </xf>
    <xf numFmtId="4" fontId="3" fillId="2" borderId="15" xfId="1" applyNumberFormat="1" applyFill="1" applyBorder="1" applyAlignment="1">
      <alignment horizontal="center" vertical="center"/>
    </xf>
    <xf numFmtId="4" fontId="3" fillId="2" borderId="12" xfId="1" applyNumberForma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1" applyBorder="1" applyAlignment="1">
      <alignment horizontal="left" vertical="center"/>
    </xf>
    <xf numFmtId="4" fontId="3" fillId="2" borderId="18" xfId="1" applyNumberFormat="1" applyFill="1" applyBorder="1" applyAlignment="1">
      <alignment horizontal="center" vertical="center"/>
    </xf>
    <xf numFmtId="164" fontId="3" fillId="2" borderId="18" xfId="1" applyNumberFormat="1" applyFill="1" applyBorder="1" applyAlignment="1">
      <alignment horizontal="center" vertical="center"/>
    </xf>
    <xf numFmtId="4" fontId="3" fillId="2" borderId="19" xfId="1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" fontId="3" fillId="2" borderId="20" xfId="1" applyNumberFormat="1" applyFill="1" applyBorder="1" applyAlignment="1">
      <alignment horizontal="center" vertical="center"/>
    </xf>
    <xf numFmtId="164" fontId="3" fillId="2" borderId="20" xfId="1" applyNumberFormat="1" applyFill="1" applyBorder="1" applyAlignment="1">
      <alignment horizontal="center" vertical="center"/>
    </xf>
    <xf numFmtId="4" fontId="3" fillId="2" borderId="21" xfId="1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4" fontId="3" fillId="2" borderId="27" xfId="1" applyNumberFormat="1" applyFill="1" applyBorder="1" applyAlignment="1">
      <alignment horizontal="center" vertical="center"/>
    </xf>
    <xf numFmtId="164" fontId="3" fillId="2" borderId="27" xfId="1" applyNumberFormat="1" applyFill="1" applyBorder="1" applyAlignment="1">
      <alignment horizontal="center" vertical="center"/>
    </xf>
    <xf numFmtId="4" fontId="3" fillId="2" borderId="28" xfId="1" applyNumberForma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3" fillId="2" borderId="24" xfId="1" applyNumberFormat="1" applyFill="1" applyBorder="1" applyAlignment="1">
      <alignment horizontal="center" vertical="center"/>
    </xf>
    <xf numFmtId="164" fontId="3" fillId="2" borderId="24" xfId="1" applyNumberFormat="1" applyFill="1" applyBorder="1" applyAlignment="1">
      <alignment horizontal="center" vertical="center"/>
    </xf>
    <xf numFmtId="4" fontId="3" fillId="2" borderId="10" xfId="1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" fillId="0" borderId="34" xfId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3" fillId="0" borderId="32" xfId="1" applyBorder="1" applyAlignment="1">
      <alignment horizontal="left" vertical="center"/>
    </xf>
    <xf numFmtId="0" fontId="3" fillId="0" borderId="34" xfId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3" fillId="2" borderId="39" xfId="1" applyNumberFormat="1" applyFill="1" applyBorder="1" applyAlignment="1">
      <alignment horizontal="center" vertical="center"/>
    </xf>
    <xf numFmtId="3" fontId="3" fillId="2" borderId="40" xfId="1" applyNumberFormat="1" applyFill="1" applyBorder="1" applyAlignment="1">
      <alignment horizontal="center" vertical="center"/>
    </xf>
    <xf numFmtId="3" fontId="3" fillId="2" borderId="41" xfId="1" applyNumberFormat="1" applyFill="1" applyBorder="1" applyAlignment="1">
      <alignment horizontal="center" vertical="center"/>
    </xf>
    <xf numFmtId="3" fontId="3" fillId="2" borderId="42" xfId="1" applyNumberFormat="1" applyFill="1" applyBorder="1" applyAlignment="1">
      <alignment horizontal="center" vertical="center"/>
    </xf>
    <xf numFmtId="0" fontId="0" fillId="0" borderId="16" xfId="0" applyFont="1" applyBorder="1"/>
    <xf numFmtId="0" fontId="0" fillId="0" borderId="7" xfId="0" applyFont="1" applyBorder="1"/>
    <xf numFmtId="14" fontId="5" fillId="0" borderId="16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 vertical="center"/>
    </xf>
    <xf numFmtId="0" fontId="0" fillId="0" borderId="12" xfId="0" applyFont="1" applyBorder="1"/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3" fontId="3" fillId="2" borderId="44" xfId="1" applyNumberForma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0" xfId="1"/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1" fillId="2" borderId="41" xfId="1" applyNumberFormat="1" applyFont="1" applyFill="1" applyBorder="1" applyAlignment="1">
      <alignment horizontal="center" vertical="center"/>
    </xf>
    <xf numFmtId="3" fontId="3" fillId="0" borderId="41" xfId="1" applyNumberFormat="1" applyFill="1" applyBorder="1" applyAlignment="1">
      <alignment horizontal="center" vertical="center"/>
    </xf>
    <xf numFmtId="4" fontId="3" fillId="0" borderId="18" xfId="1" applyNumberFormat="1" applyFill="1" applyBorder="1" applyAlignment="1">
      <alignment horizontal="center" vertical="center"/>
    </xf>
    <xf numFmtId="164" fontId="3" fillId="0" borderId="18" xfId="1" applyNumberFormat="1" applyFill="1" applyBorder="1" applyAlignment="1">
      <alignment horizontal="center" vertical="center"/>
    </xf>
    <xf numFmtId="4" fontId="3" fillId="0" borderId="19" xfId="1" applyNumberForma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3" fontId="1" fillId="2" borderId="44" xfId="1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3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164" fontId="1" fillId="2" borderId="18" xfId="1" applyNumberFormat="1" applyFont="1" applyFill="1" applyBorder="1" applyAlignment="1">
      <alignment horizontal="center" vertical="center"/>
    </xf>
    <xf numFmtId="3" fontId="1" fillId="2" borderId="21" xfId="1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3" fillId="0" borderId="34" xfId="1" applyFill="1" applyBorder="1" applyAlignment="1">
      <alignment horizontal="left" vertical="center"/>
    </xf>
    <xf numFmtId="0" fontId="3" fillId="0" borderId="34" xfId="1" applyFill="1" applyBorder="1" applyAlignment="1">
      <alignment horizontal="center" vertical="center"/>
    </xf>
    <xf numFmtId="0" fontId="0" fillId="0" borderId="0" xfId="0" applyFill="1"/>
    <xf numFmtId="0" fontId="0" fillId="0" borderId="16" xfId="0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3" fillId="0" borderId="0" xfId="1" applyFill="1" applyBorder="1" applyAlignment="1">
      <alignment horizontal="left" vertical="center"/>
    </xf>
    <xf numFmtId="0" fontId="2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3" fontId="3" fillId="0" borderId="0" xfId="1" applyNumberFormat="1"/>
    <xf numFmtId="0" fontId="3" fillId="0" borderId="0" xfId="1" applyFill="1"/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3" fillId="0" borderId="0" xfId="1" applyNumberFormat="1" applyFill="1"/>
    <xf numFmtId="1" fontId="0" fillId="0" borderId="0" xfId="0" applyNumberFormat="1" applyFill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</cellXfs>
  <cellStyles count="8">
    <cellStyle name="Normal 12 3 2" xfId="2" xr:uid="{00000000-0005-0000-0000-000001000000}"/>
    <cellStyle name="Normal 12 3 2 4" xfId="3" xr:uid="{00000000-0005-0000-0000-000002000000}"/>
    <cellStyle name="Normal 2" xfId="1" xr:uid="{00000000-0005-0000-0000-000003000000}"/>
    <cellStyle name="Normal 2 2" xfId="5" xr:uid="{00000000-0005-0000-0000-000004000000}"/>
    <cellStyle name="Normal 3" xfId="6" xr:uid="{00000000-0005-0000-0000-000005000000}"/>
    <cellStyle name="Normal 4" xfId="7" xr:uid="{00000000-0005-0000-0000-000006000000}"/>
    <cellStyle name="Normal 5" xfId="4" xr:uid="{00000000-0005-0000-0000-000007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5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55" sqref="D55"/>
    </sheetView>
  </sheetViews>
  <sheetFormatPr defaultRowHeight="15" x14ac:dyDescent="0.25"/>
  <cols>
    <col min="1" max="1" width="10.42578125" style="1" customWidth="1"/>
    <col min="2" max="2" width="40.42578125" style="2" customWidth="1"/>
    <col min="3" max="3" width="10" style="2" customWidth="1"/>
    <col min="4" max="4" width="12" style="61" customWidth="1"/>
    <col min="5" max="5" width="10" style="61" customWidth="1"/>
    <col min="6" max="6" width="15.7109375" style="61" customWidth="1"/>
    <col min="7" max="7" width="15.5703125" style="61" customWidth="1"/>
    <col min="8" max="8" width="56.42578125" style="62" customWidth="1"/>
    <col min="9" max="9" width="15.140625" style="1" customWidth="1"/>
    <col min="10" max="10" width="19.140625" style="1" bestFit="1" customWidth="1"/>
    <col min="11" max="11" width="11.28515625" style="1" bestFit="1" customWidth="1"/>
    <col min="12" max="12" width="20.42578125" style="1" bestFit="1" customWidth="1"/>
    <col min="13" max="48" width="15" customWidth="1"/>
  </cols>
  <sheetData>
    <row r="1" spans="1:48" ht="15.75" thickBot="1" x14ac:dyDescent="0.3">
      <c r="K1" s="121"/>
    </row>
    <row r="2" spans="1:48" s="140" customFormat="1" ht="15.75" customHeight="1" thickBot="1" x14ac:dyDescent="0.3">
      <c r="A2" s="165"/>
      <c r="B2" s="167" t="s">
        <v>473</v>
      </c>
      <c r="C2" s="170" t="s">
        <v>502</v>
      </c>
      <c r="D2" s="170" t="s">
        <v>195</v>
      </c>
      <c r="E2" s="170" t="s">
        <v>198</v>
      </c>
      <c r="F2" s="170" t="s">
        <v>199</v>
      </c>
      <c r="G2" s="170" t="s">
        <v>200</v>
      </c>
      <c r="H2" s="170" t="s">
        <v>201</v>
      </c>
      <c r="I2" s="169" t="s">
        <v>684</v>
      </c>
      <c r="J2" s="169"/>
      <c r="K2" s="169"/>
      <c r="L2" s="169"/>
      <c r="M2" s="162" t="s">
        <v>0</v>
      </c>
      <c r="N2" s="163"/>
      <c r="O2" s="164"/>
      <c r="P2" s="162" t="s">
        <v>1</v>
      </c>
      <c r="Q2" s="163"/>
      <c r="R2" s="164"/>
      <c r="S2" s="162" t="s">
        <v>2</v>
      </c>
      <c r="T2" s="163"/>
      <c r="U2" s="164"/>
      <c r="V2" s="162" t="s">
        <v>3</v>
      </c>
      <c r="W2" s="163"/>
      <c r="X2" s="164"/>
      <c r="Y2" s="162" t="s">
        <v>4</v>
      </c>
      <c r="Z2" s="163"/>
      <c r="AA2" s="164"/>
      <c r="AB2" s="162" t="s">
        <v>5</v>
      </c>
      <c r="AC2" s="163"/>
      <c r="AD2" s="164"/>
      <c r="AE2" s="159" t="s">
        <v>6</v>
      </c>
      <c r="AF2" s="160"/>
      <c r="AG2" s="161"/>
      <c r="AH2" s="159" t="s">
        <v>7</v>
      </c>
      <c r="AI2" s="160"/>
      <c r="AJ2" s="161"/>
      <c r="AK2" s="159" t="s">
        <v>8</v>
      </c>
      <c r="AL2" s="160"/>
      <c r="AM2" s="161"/>
      <c r="AN2" s="159" t="s">
        <v>9</v>
      </c>
      <c r="AO2" s="160"/>
      <c r="AP2" s="161"/>
      <c r="AQ2" s="159" t="s">
        <v>10</v>
      </c>
      <c r="AR2" s="160"/>
      <c r="AS2" s="161"/>
      <c r="AT2" s="159" t="s">
        <v>11</v>
      </c>
      <c r="AU2" s="160"/>
      <c r="AV2" s="161"/>
    </row>
    <row r="3" spans="1:48" s="1" customFormat="1" ht="45.75" thickBot="1" x14ac:dyDescent="0.3">
      <c r="A3" s="166"/>
      <c r="B3" s="168"/>
      <c r="C3" s="171"/>
      <c r="D3" s="171"/>
      <c r="E3" s="171"/>
      <c r="F3" s="171"/>
      <c r="G3" s="171"/>
      <c r="H3" s="171"/>
      <c r="I3" s="93" t="s">
        <v>419</v>
      </c>
      <c r="J3" s="91" t="s">
        <v>556</v>
      </c>
      <c r="K3" s="4" t="s">
        <v>13</v>
      </c>
      <c r="L3" s="5" t="s">
        <v>557</v>
      </c>
      <c r="M3" s="90" t="s">
        <v>419</v>
      </c>
      <c r="N3" s="92" t="s">
        <v>556</v>
      </c>
      <c r="O3" s="89" t="s">
        <v>557</v>
      </c>
      <c r="P3" s="90" t="s">
        <v>419</v>
      </c>
      <c r="Q3" s="92" t="s">
        <v>556</v>
      </c>
      <c r="R3" s="89" t="s">
        <v>557</v>
      </c>
      <c r="S3" s="90" t="s">
        <v>419</v>
      </c>
      <c r="T3" s="92" t="s">
        <v>556</v>
      </c>
      <c r="U3" s="89" t="s">
        <v>557</v>
      </c>
      <c r="V3" s="90" t="s">
        <v>419</v>
      </c>
      <c r="W3" s="92" t="s">
        <v>556</v>
      </c>
      <c r="X3" s="89" t="s">
        <v>557</v>
      </c>
      <c r="Y3" s="90" t="s">
        <v>419</v>
      </c>
      <c r="Z3" s="92" t="s">
        <v>556</v>
      </c>
      <c r="AA3" s="89" t="s">
        <v>557</v>
      </c>
      <c r="AB3" s="90" t="s">
        <v>419</v>
      </c>
      <c r="AC3" s="92" t="s">
        <v>556</v>
      </c>
      <c r="AD3" s="89" t="s">
        <v>557</v>
      </c>
      <c r="AE3" s="90" t="s">
        <v>419</v>
      </c>
      <c r="AF3" s="92" t="s">
        <v>556</v>
      </c>
      <c r="AG3" s="89" t="s">
        <v>557</v>
      </c>
      <c r="AH3" s="90" t="s">
        <v>419</v>
      </c>
      <c r="AI3" s="92" t="s">
        <v>556</v>
      </c>
      <c r="AJ3" s="89" t="s">
        <v>557</v>
      </c>
      <c r="AK3" s="90" t="s">
        <v>419</v>
      </c>
      <c r="AL3" s="92" t="s">
        <v>556</v>
      </c>
      <c r="AM3" s="89" t="s">
        <v>557</v>
      </c>
      <c r="AN3" s="90" t="s">
        <v>419</v>
      </c>
      <c r="AO3" s="92" t="s">
        <v>556</v>
      </c>
      <c r="AP3" s="89" t="s">
        <v>557</v>
      </c>
      <c r="AQ3" s="90" t="s">
        <v>419</v>
      </c>
      <c r="AR3" s="92" t="s">
        <v>556</v>
      </c>
      <c r="AS3" s="89" t="s">
        <v>557</v>
      </c>
      <c r="AT3" s="90" t="s">
        <v>419</v>
      </c>
      <c r="AU3" s="92" t="s">
        <v>556</v>
      </c>
      <c r="AV3" s="89" t="s">
        <v>557</v>
      </c>
    </row>
    <row r="4" spans="1:48" x14ac:dyDescent="0.25">
      <c r="A4" s="36">
        <v>1</v>
      </c>
      <c r="B4" s="37" t="s">
        <v>606</v>
      </c>
      <c r="C4" s="78">
        <v>378</v>
      </c>
      <c r="D4" s="73">
        <v>0.6</v>
      </c>
      <c r="E4" s="73" t="s">
        <v>202</v>
      </c>
      <c r="F4" s="77">
        <v>41891</v>
      </c>
      <c r="G4" s="77">
        <v>41891</v>
      </c>
      <c r="H4" s="72" t="s">
        <v>432</v>
      </c>
      <c r="I4" s="63">
        <f t="shared" ref="I4:I26" si="0">M4+P4+S4+V4+Y4+AB4+AE4+AH4+AK4+AN4+AQ4+AT4</f>
        <v>412266.19</v>
      </c>
      <c r="J4" s="38">
        <f t="shared" ref="J4:J26" si="1">N4+Q4+T4+W4+Z4+AC4+AF4+AI4+AL4+AO4+AR4+AU4</f>
        <v>36089.782272599994</v>
      </c>
      <c r="K4" s="39">
        <f>J4/I4</f>
        <v>8.7539999999999979E-2</v>
      </c>
      <c r="L4" s="40">
        <f t="shared" ref="L4:L26" si="2">O4+R4+U4+X4+AA4+AD4+AG4+AJ4+AM4+AP4+AS4+AV4</f>
        <v>23709.796375599995</v>
      </c>
      <c r="M4" s="41">
        <v>168327.81000000003</v>
      </c>
      <c r="N4" s="42">
        <v>14735.416487400014</v>
      </c>
      <c r="O4" s="43">
        <v>9276.2094261999973</v>
      </c>
      <c r="P4" s="41">
        <v>184528.59</v>
      </c>
      <c r="Q4" s="42">
        <v>16153.632768599986</v>
      </c>
      <c r="R4" s="43">
        <v>10820.688628499996</v>
      </c>
      <c r="S4" s="41">
        <v>59409.79</v>
      </c>
      <c r="T4" s="42">
        <v>5200.7330165999974</v>
      </c>
      <c r="U4" s="43">
        <v>3612.8983208999989</v>
      </c>
      <c r="V4" s="41">
        <v>0</v>
      </c>
      <c r="W4" s="42">
        <v>0</v>
      </c>
      <c r="X4" s="43">
        <v>0</v>
      </c>
      <c r="Y4" s="41">
        <v>0</v>
      </c>
      <c r="Z4" s="42">
        <v>0</v>
      </c>
      <c r="AA4" s="43">
        <v>0</v>
      </c>
      <c r="AB4" s="41">
        <v>0</v>
      </c>
      <c r="AC4" s="42">
        <v>0</v>
      </c>
      <c r="AD4" s="43">
        <v>0</v>
      </c>
      <c r="AE4" s="41"/>
      <c r="AF4" s="42"/>
      <c r="AG4" s="43"/>
      <c r="AH4" s="41"/>
      <c r="AI4" s="42"/>
      <c r="AJ4" s="43"/>
      <c r="AK4" s="41"/>
      <c r="AL4" s="42"/>
      <c r="AM4" s="43"/>
      <c r="AN4" s="41"/>
      <c r="AO4" s="42"/>
      <c r="AP4" s="43"/>
      <c r="AQ4" s="41"/>
      <c r="AR4" s="42"/>
      <c r="AS4" s="43"/>
      <c r="AT4" s="41"/>
      <c r="AU4" s="42"/>
      <c r="AV4" s="43"/>
    </row>
    <row r="5" spans="1:48" x14ac:dyDescent="0.25">
      <c r="A5" s="15">
        <v>2</v>
      </c>
      <c r="B5" s="16" t="s">
        <v>527</v>
      </c>
      <c r="C5" s="122">
        <v>57</v>
      </c>
      <c r="D5" s="74">
        <v>0.315</v>
      </c>
      <c r="E5" s="74" t="s">
        <v>202</v>
      </c>
      <c r="F5" s="69">
        <v>40885</v>
      </c>
      <c r="G5" s="69">
        <v>40885</v>
      </c>
      <c r="H5" s="67" t="s">
        <v>654</v>
      </c>
      <c r="I5" s="65">
        <f t="shared" si="0"/>
        <v>884369.4095999999</v>
      </c>
      <c r="J5" s="17">
        <f t="shared" si="1"/>
        <v>80627.959073231948</v>
      </c>
      <c r="K5" s="18">
        <f t="shared" ref="K5:K38" si="3">J5/I5</f>
        <v>9.1169999999999946E-2</v>
      </c>
      <c r="L5" s="11">
        <f t="shared" si="2"/>
        <v>57150.772328531995</v>
      </c>
      <c r="M5" s="20">
        <v>215813.19600000005</v>
      </c>
      <c r="N5" s="21">
        <v>19675.68907932</v>
      </c>
      <c r="O5" s="22">
        <v>13014.312896460009</v>
      </c>
      <c r="P5" s="20">
        <v>187422.47039999993</v>
      </c>
      <c r="Q5" s="21">
        <v>17087.306626367979</v>
      </c>
      <c r="R5" s="22">
        <v>11601.910640303999</v>
      </c>
      <c r="S5" s="20">
        <v>203238.52919999984</v>
      </c>
      <c r="T5" s="21">
        <v>18529.256707163993</v>
      </c>
      <c r="U5" s="22">
        <v>13769.129112899991</v>
      </c>
      <c r="V5" s="20">
        <v>194047.65000000005</v>
      </c>
      <c r="W5" s="21">
        <v>17691.324250499983</v>
      </c>
      <c r="X5" s="22">
        <v>13229.812282943998</v>
      </c>
      <c r="Y5" s="20">
        <v>83847.563999999998</v>
      </c>
      <c r="Z5" s="21">
        <v>7644.3824098799987</v>
      </c>
      <c r="AA5" s="22">
        <v>5535.6073959240002</v>
      </c>
      <c r="AB5" s="20">
        <v>0</v>
      </c>
      <c r="AC5" s="21">
        <v>0</v>
      </c>
      <c r="AD5" s="22">
        <v>0</v>
      </c>
      <c r="AE5" s="20"/>
      <c r="AF5" s="21"/>
      <c r="AG5" s="22"/>
      <c r="AH5" s="20"/>
      <c r="AI5" s="21"/>
      <c r="AJ5" s="22"/>
      <c r="AK5" s="20"/>
      <c r="AL5" s="21"/>
      <c r="AM5" s="22"/>
      <c r="AN5" s="20"/>
      <c r="AO5" s="21"/>
      <c r="AP5" s="22"/>
      <c r="AQ5" s="20"/>
      <c r="AR5" s="21"/>
      <c r="AS5" s="22"/>
      <c r="AT5" s="20"/>
      <c r="AU5" s="21"/>
      <c r="AV5" s="22"/>
    </row>
    <row r="6" spans="1:48" x14ac:dyDescent="0.25">
      <c r="A6" s="15">
        <v>3</v>
      </c>
      <c r="B6" s="16" t="s">
        <v>528</v>
      </c>
      <c r="C6" s="122">
        <v>59</v>
      </c>
      <c r="D6" s="74">
        <v>0.99</v>
      </c>
      <c r="E6" s="74" t="s">
        <v>202</v>
      </c>
      <c r="F6" s="69">
        <v>41015</v>
      </c>
      <c r="G6" s="69">
        <v>41015</v>
      </c>
      <c r="H6" s="67" t="s">
        <v>602</v>
      </c>
      <c r="I6" s="65">
        <f t="shared" si="0"/>
        <v>4135015.3</v>
      </c>
      <c r="J6" s="17">
        <f t="shared" si="1"/>
        <v>343206.26989999996</v>
      </c>
      <c r="K6" s="18">
        <f t="shared" si="3"/>
        <v>8.299999999999999E-2</v>
      </c>
      <c r="L6" s="11">
        <f t="shared" si="2"/>
        <v>227457.7248780001</v>
      </c>
      <c r="M6" s="20">
        <v>717295.29999999912</v>
      </c>
      <c r="N6" s="21">
        <v>59535.509900000034</v>
      </c>
      <c r="O6" s="22">
        <v>37481.455888999997</v>
      </c>
      <c r="P6" s="20">
        <v>675586.69999999972</v>
      </c>
      <c r="Q6" s="21">
        <v>56073.696100000045</v>
      </c>
      <c r="R6" s="22">
        <v>37115.536332999982</v>
      </c>
      <c r="S6" s="20">
        <v>719261.70000000019</v>
      </c>
      <c r="T6" s="21">
        <v>59698.721100000002</v>
      </c>
      <c r="U6" s="22">
        <v>42431.542628000119</v>
      </c>
      <c r="V6" s="20">
        <v>688475.40000000084</v>
      </c>
      <c r="W6" s="21">
        <v>57143.458199999957</v>
      </c>
      <c r="X6" s="22">
        <v>40989.874353999992</v>
      </c>
      <c r="Y6" s="20">
        <v>711780.20000000019</v>
      </c>
      <c r="Z6" s="21">
        <v>59077.756600000008</v>
      </c>
      <c r="AA6" s="22">
        <v>41569.230966000017</v>
      </c>
      <c r="AB6" s="20">
        <v>622615.99999999953</v>
      </c>
      <c r="AC6" s="21">
        <v>51677.127999999924</v>
      </c>
      <c r="AD6" s="22">
        <v>27870.08470800002</v>
      </c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</row>
    <row r="7" spans="1:48" x14ac:dyDescent="0.25">
      <c r="A7" s="15">
        <v>4</v>
      </c>
      <c r="B7" s="16" t="s">
        <v>685</v>
      </c>
      <c r="C7" s="122">
        <v>58</v>
      </c>
      <c r="D7" s="74">
        <v>0.99</v>
      </c>
      <c r="E7" s="74" t="s">
        <v>202</v>
      </c>
      <c r="F7" s="69">
        <v>41061</v>
      </c>
      <c r="G7" s="69">
        <v>41061</v>
      </c>
      <c r="H7" s="67" t="s">
        <v>596</v>
      </c>
      <c r="I7" s="65">
        <f t="shared" si="0"/>
        <v>3860037.5999999996</v>
      </c>
      <c r="J7" s="17">
        <f t="shared" si="1"/>
        <v>328296.19788000092</v>
      </c>
      <c r="K7" s="18">
        <f t="shared" si="3"/>
        <v>8.505000000000025E-2</v>
      </c>
      <c r="L7" s="11">
        <f t="shared" si="2"/>
        <v>222798.21965700004</v>
      </c>
      <c r="M7" s="20">
        <v>713166.00000000035</v>
      </c>
      <c r="N7" s="21">
        <v>60654.768300000273</v>
      </c>
      <c r="O7" s="22">
        <v>38663.360802000017</v>
      </c>
      <c r="P7" s="20">
        <v>670170.59999999858</v>
      </c>
      <c r="Q7" s="21">
        <v>56998.00953000033</v>
      </c>
      <c r="R7" s="22">
        <v>38188.093916999991</v>
      </c>
      <c r="S7" s="20">
        <v>696173.70000000054</v>
      </c>
      <c r="T7" s="21">
        <v>59209.573185000125</v>
      </c>
      <c r="U7" s="22">
        <v>42597.450873000031</v>
      </c>
      <c r="V7" s="20">
        <v>681007.79999999935</v>
      </c>
      <c r="W7" s="21">
        <v>57919.713390000048</v>
      </c>
      <c r="X7" s="22">
        <v>41863.379592000019</v>
      </c>
      <c r="Y7" s="20">
        <v>678438.90000000049</v>
      </c>
      <c r="Z7" s="21">
        <v>57701.22844500019</v>
      </c>
      <c r="AA7" s="22">
        <v>40898.450928000013</v>
      </c>
      <c r="AB7" s="20">
        <v>421080.60000000068</v>
      </c>
      <c r="AC7" s="21">
        <v>35812.905029999987</v>
      </c>
      <c r="AD7" s="22">
        <v>20587.483545000003</v>
      </c>
      <c r="AE7" s="20"/>
      <c r="AF7" s="21"/>
      <c r="AG7" s="22"/>
      <c r="AH7" s="20"/>
      <c r="AI7" s="21"/>
      <c r="AJ7" s="22"/>
      <c r="AK7" s="20"/>
      <c r="AL7" s="21"/>
      <c r="AM7" s="22"/>
      <c r="AN7" s="20"/>
      <c r="AO7" s="21"/>
      <c r="AP7" s="22"/>
      <c r="AQ7" s="20"/>
      <c r="AR7" s="21"/>
      <c r="AS7" s="22"/>
      <c r="AT7" s="20"/>
      <c r="AU7" s="21"/>
      <c r="AV7" s="22"/>
    </row>
    <row r="8" spans="1:48" x14ac:dyDescent="0.25">
      <c r="A8" s="15">
        <v>5</v>
      </c>
      <c r="B8" s="16" t="s">
        <v>529</v>
      </c>
      <c r="C8" s="122">
        <v>71</v>
      </c>
      <c r="D8" s="74">
        <v>0.99</v>
      </c>
      <c r="E8" s="74" t="s">
        <v>202</v>
      </c>
      <c r="F8" s="69">
        <v>41015</v>
      </c>
      <c r="G8" s="69">
        <v>41015</v>
      </c>
      <c r="H8" s="67" t="s">
        <v>603</v>
      </c>
      <c r="I8" s="65">
        <f t="shared" si="0"/>
        <v>4002432.6999999997</v>
      </c>
      <c r="J8" s="17">
        <f t="shared" si="1"/>
        <v>332201.91409999994</v>
      </c>
      <c r="K8" s="18">
        <f t="shared" si="3"/>
        <v>8.299999999999999E-2</v>
      </c>
      <c r="L8" s="11">
        <f t="shared" si="2"/>
        <v>219561.32079899998</v>
      </c>
      <c r="M8" s="20">
        <v>688190.89999999921</v>
      </c>
      <c r="N8" s="21">
        <v>57119.844700000001</v>
      </c>
      <c r="O8" s="22">
        <v>35934.157374000009</v>
      </c>
      <c r="P8" s="20">
        <v>646670.89999999991</v>
      </c>
      <c r="Q8" s="21">
        <v>53673.684699999954</v>
      </c>
      <c r="R8" s="22">
        <v>35525.62109500001</v>
      </c>
      <c r="S8" s="20">
        <v>687650.3</v>
      </c>
      <c r="T8" s="21">
        <v>57074.974899999987</v>
      </c>
      <c r="U8" s="22">
        <v>40568.06989500003</v>
      </c>
      <c r="V8" s="20">
        <v>666903.70000000077</v>
      </c>
      <c r="W8" s="21">
        <v>55353.007099999973</v>
      </c>
      <c r="X8" s="22">
        <v>39703.160471999981</v>
      </c>
      <c r="Y8" s="20">
        <v>693153.00000000035</v>
      </c>
      <c r="Z8" s="21">
        <v>57531.699000000022</v>
      </c>
      <c r="AA8" s="22">
        <v>40449.336304999939</v>
      </c>
      <c r="AB8" s="20">
        <v>619863.89999999956</v>
      </c>
      <c r="AC8" s="21">
        <v>51448.703700000013</v>
      </c>
      <c r="AD8" s="22">
        <v>27380.975657999996</v>
      </c>
      <c r="AE8" s="20"/>
      <c r="AF8" s="21"/>
      <c r="AG8" s="22"/>
      <c r="AH8" s="20"/>
      <c r="AI8" s="21"/>
      <c r="AJ8" s="22"/>
      <c r="AK8" s="20"/>
      <c r="AL8" s="21"/>
      <c r="AM8" s="22"/>
      <c r="AN8" s="20"/>
      <c r="AO8" s="21"/>
      <c r="AP8" s="22"/>
      <c r="AQ8" s="20"/>
      <c r="AR8" s="21"/>
      <c r="AS8" s="22"/>
      <c r="AT8" s="20"/>
      <c r="AU8" s="21"/>
      <c r="AV8" s="22"/>
    </row>
    <row r="9" spans="1:48" x14ac:dyDescent="0.25">
      <c r="A9" s="15">
        <v>6</v>
      </c>
      <c r="B9" s="16" t="s">
        <v>532</v>
      </c>
      <c r="C9" s="122">
        <v>72</v>
      </c>
      <c r="D9" s="74">
        <v>0.99</v>
      </c>
      <c r="E9" s="74" t="s">
        <v>202</v>
      </c>
      <c r="F9" s="69">
        <v>41061</v>
      </c>
      <c r="G9" s="69">
        <v>41061</v>
      </c>
      <c r="H9" s="67" t="s">
        <v>597</v>
      </c>
      <c r="I9" s="65">
        <f t="shared" si="0"/>
        <v>3791250.9000000032</v>
      </c>
      <c r="J9" s="17">
        <f t="shared" si="1"/>
        <v>322445.88904500002</v>
      </c>
      <c r="K9" s="18">
        <f t="shared" si="3"/>
        <v>8.5049999999999931E-2</v>
      </c>
      <c r="L9" s="11">
        <f t="shared" si="2"/>
        <v>218483.15453099983</v>
      </c>
      <c r="M9" s="20">
        <v>702629.40000000247</v>
      </c>
      <c r="N9" s="21">
        <v>59758.630470000076</v>
      </c>
      <c r="O9" s="22">
        <v>38094.250796999993</v>
      </c>
      <c r="P9" s="20">
        <v>654754.79999999935</v>
      </c>
      <c r="Q9" s="21">
        <v>55686.895739999913</v>
      </c>
      <c r="R9" s="22">
        <v>37327.283909999998</v>
      </c>
      <c r="S9" s="20">
        <v>686255.70000000158</v>
      </c>
      <c r="T9" s="21">
        <v>58366.047285000204</v>
      </c>
      <c r="U9" s="22">
        <v>41962.212308999944</v>
      </c>
      <c r="V9" s="20">
        <v>666735.89999999932</v>
      </c>
      <c r="W9" s="21">
        <v>56705.888294999968</v>
      </c>
      <c r="X9" s="22">
        <v>41013.747371999991</v>
      </c>
      <c r="Y9" s="20">
        <v>672337.49999999977</v>
      </c>
      <c r="Z9" s="21">
        <v>57182.304374999832</v>
      </c>
      <c r="AA9" s="22">
        <v>40487.018480999912</v>
      </c>
      <c r="AB9" s="20">
        <v>408537.60000000033</v>
      </c>
      <c r="AC9" s="21">
        <v>34746.122880000024</v>
      </c>
      <c r="AD9" s="22">
        <v>19598.64166200002</v>
      </c>
      <c r="AE9" s="20"/>
      <c r="AF9" s="21"/>
      <c r="AG9" s="22"/>
      <c r="AH9" s="20"/>
      <c r="AI9" s="21"/>
      <c r="AJ9" s="22"/>
      <c r="AK9" s="20"/>
      <c r="AL9" s="21"/>
      <c r="AM9" s="22"/>
      <c r="AN9" s="20"/>
      <c r="AO9" s="21"/>
      <c r="AP9" s="22"/>
      <c r="AQ9" s="20"/>
      <c r="AR9" s="21"/>
      <c r="AS9" s="22"/>
      <c r="AT9" s="20"/>
      <c r="AU9" s="21"/>
      <c r="AV9" s="22"/>
    </row>
    <row r="10" spans="1:48" x14ac:dyDescent="0.25">
      <c r="A10" s="15">
        <v>7</v>
      </c>
      <c r="B10" s="16" t="s">
        <v>173</v>
      </c>
      <c r="C10" s="122">
        <v>377</v>
      </c>
      <c r="D10" s="74">
        <v>0.25</v>
      </c>
      <c r="E10" s="74" t="s">
        <v>202</v>
      </c>
      <c r="F10" s="76">
        <v>41891</v>
      </c>
      <c r="G10" s="76">
        <v>41891</v>
      </c>
      <c r="H10" s="67" t="s">
        <v>433</v>
      </c>
      <c r="I10" s="65">
        <f t="shared" si="0"/>
        <v>641382.87599999923</v>
      </c>
      <c r="J10" s="17">
        <f t="shared" si="1"/>
        <v>58474.876804920037</v>
      </c>
      <c r="K10" s="18">
        <f t="shared" si="3"/>
        <v>9.1170000000000168E-2</v>
      </c>
      <c r="L10" s="11">
        <f t="shared" si="2"/>
        <v>41458.62085788</v>
      </c>
      <c r="M10" s="20">
        <v>167249.33999999962</v>
      </c>
      <c r="N10" s="21">
        <v>15248.122327800002</v>
      </c>
      <c r="O10" s="22">
        <v>10093.482953220007</v>
      </c>
      <c r="P10" s="20">
        <v>151146.55199999997</v>
      </c>
      <c r="Q10" s="21">
        <v>13780.031145839997</v>
      </c>
      <c r="R10" s="22">
        <v>9541.7111005200004</v>
      </c>
      <c r="S10" s="20">
        <v>167070.92399999971</v>
      </c>
      <c r="T10" s="21">
        <v>15231.856141080021</v>
      </c>
      <c r="U10" s="22">
        <v>11222.17653264</v>
      </c>
      <c r="V10" s="20">
        <v>154035.59399999998</v>
      </c>
      <c r="W10" s="21">
        <v>14043.425104980015</v>
      </c>
      <c r="X10" s="22">
        <v>10441.214588279994</v>
      </c>
      <c r="Y10" s="20">
        <v>1880.4660000000003</v>
      </c>
      <c r="Z10" s="21">
        <v>171.44208522</v>
      </c>
      <c r="AA10" s="22">
        <v>160.03568321999998</v>
      </c>
      <c r="AB10" s="20">
        <v>0</v>
      </c>
      <c r="AC10" s="21">
        <v>0</v>
      </c>
      <c r="AD10" s="22">
        <v>0</v>
      </c>
      <c r="AE10" s="20"/>
      <c r="AF10" s="21"/>
      <c r="AG10" s="22"/>
      <c r="AH10" s="20"/>
      <c r="AI10" s="21"/>
      <c r="AJ10" s="22"/>
      <c r="AK10" s="20"/>
      <c r="AL10" s="21"/>
      <c r="AM10" s="22"/>
      <c r="AN10" s="20"/>
      <c r="AO10" s="21"/>
      <c r="AP10" s="22"/>
      <c r="AQ10" s="20"/>
      <c r="AR10" s="21"/>
      <c r="AS10" s="22"/>
      <c r="AT10" s="20"/>
      <c r="AU10" s="21"/>
      <c r="AV10" s="22"/>
    </row>
    <row r="11" spans="1:48" x14ac:dyDescent="0.25">
      <c r="A11" s="15">
        <v>8</v>
      </c>
      <c r="B11" s="16" t="s">
        <v>535</v>
      </c>
      <c r="C11" s="122">
        <v>34</v>
      </c>
      <c r="D11" s="74">
        <v>0.6</v>
      </c>
      <c r="E11" s="74" t="s">
        <v>202</v>
      </c>
      <c r="F11" s="69">
        <v>40183</v>
      </c>
      <c r="G11" s="69">
        <v>40183</v>
      </c>
      <c r="H11" s="67" t="s">
        <v>203</v>
      </c>
      <c r="I11" s="65">
        <f t="shared" si="0"/>
        <v>50708.919999999984</v>
      </c>
      <c r="J11" s="17">
        <f t="shared" si="1"/>
        <v>3777.8145400000035</v>
      </c>
      <c r="K11" s="18">
        <f t="shared" si="3"/>
        <v>7.4500000000000094E-2</v>
      </c>
      <c r="L11" s="11">
        <f t="shared" si="2"/>
        <v>2481.8412794400006</v>
      </c>
      <c r="M11" s="20">
        <v>50708.919999999984</v>
      </c>
      <c r="N11" s="21">
        <v>3777.8145400000035</v>
      </c>
      <c r="O11" s="22">
        <v>2481.8412794400006</v>
      </c>
      <c r="P11" s="20">
        <v>0</v>
      </c>
      <c r="Q11" s="21">
        <v>0</v>
      </c>
      <c r="R11" s="22">
        <v>0</v>
      </c>
      <c r="S11" s="20">
        <v>0</v>
      </c>
      <c r="T11" s="21">
        <v>0</v>
      </c>
      <c r="U11" s="22">
        <v>0</v>
      </c>
      <c r="V11" s="20">
        <v>0</v>
      </c>
      <c r="W11" s="21">
        <v>0</v>
      </c>
      <c r="X11" s="22">
        <v>0</v>
      </c>
      <c r="Y11" s="20">
        <v>0</v>
      </c>
      <c r="Z11" s="21">
        <v>0</v>
      </c>
      <c r="AA11" s="22">
        <v>0</v>
      </c>
      <c r="AB11" s="20">
        <v>0</v>
      </c>
      <c r="AC11" s="21">
        <v>0</v>
      </c>
      <c r="AD11" s="22">
        <v>0</v>
      </c>
      <c r="AE11" s="20"/>
      <c r="AF11" s="21"/>
      <c r="AG11" s="22"/>
      <c r="AH11" s="20"/>
      <c r="AI11" s="21"/>
      <c r="AJ11" s="22"/>
      <c r="AK11" s="20"/>
      <c r="AL11" s="21"/>
      <c r="AM11" s="22"/>
      <c r="AN11" s="20"/>
      <c r="AO11" s="21"/>
      <c r="AP11" s="22"/>
      <c r="AQ11" s="20"/>
      <c r="AR11" s="21"/>
      <c r="AS11" s="22"/>
      <c r="AT11" s="20"/>
      <c r="AU11" s="21"/>
      <c r="AV11" s="22"/>
    </row>
    <row r="12" spans="1:48" x14ac:dyDescent="0.25">
      <c r="A12" s="15">
        <v>9</v>
      </c>
      <c r="B12" s="16" t="s">
        <v>536</v>
      </c>
      <c r="C12" s="122">
        <v>37</v>
      </c>
      <c r="D12" s="74">
        <v>0.28499999999999998</v>
      </c>
      <c r="E12" s="74" t="s">
        <v>202</v>
      </c>
      <c r="F12" s="69">
        <v>40541</v>
      </c>
      <c r="G12" s="69">
        <v>40541</v>
      </c>
      <c r="H12" s="67" t="s">
        <v>204</v>
      </c>
      <c r="I12" s="65">
        <f t="shared" si="0"/>
        <v>962350.0500000004</v>
      </c>
      <c r="J12" s="17">
        <f t="shared" si="1"/>
        <v>87737.454058499978</v>
      </c>
      <c r="K12" s="18">
        <f t="shared" si="3"/>
        <v>9.1169999999999946E-2</v>
      </c>
      <c r="L12" s="11">
        <f t="shared" si="2"/>
        <v>61032.254559999979</v>
      </c>
      <c r="M12" s="20">
        <v>200811.25000000047</v>
      </c>
      <c r="N12" s="21">
        <v>18307.961662500016</v>
      </c>
      <c r="O12" s="22">
        <v>12121.585664499977</v>
      </c>
      <c r="P12" s="20">
        <v>188220.05000000016</v>
      </c>
      <c r="Q12" s="21">
        <v>17160.021958499998</v>
      </c>
      <c r="R12" s="22">
        <v>11857.539116749993</v>
      </c>
      <c r="S12" s="20">
        <v>193094.17499999987</v>
      </c>
      <c r="T12" s="21">
        <v>17604.395934749973</v>
      </c>
      <c r="U12" s="22">
        <v>13026.573763749995</v>
      </c>
      <c r="V12" s="20">
        <v>167656.27499999994</v>
      </c>
      <c r="W12" s="21">
        <v>15285.222591749996</v>
      </c>
      <c r="X12" s="22">
        <v>11344.634406500003</v>
      </c>
      <c r="Y12" s="20">
        <v>124178.32499999998</v>
      </c>
      <c r="Z12" s="21">
        <v>11321.337890250012</v>
      </c>
      <c r="AA12" s="22">
        <v>8116.1293910000059</v>
      </c>
      <c r="AB12" s="20">
        <v>88389.974999999948</v>
      </c>
      <c r="AC12" s="21">
        <v>8058.5140207499981</v>
      </c>
      <c r="AD12" s="22">
        <v>4565.792217500004</v>
      </c>
      <c r="AE12" s="20"/>
      <c r="AF12" s="21"/>
      <c r="AG12" s="22"/>
      <c r="AH12" s="20"/>
      <c r="AI12" s="21"/>
      <c r="AJ12" s="22"/>
      <c r="AK12" s="20"/>
      <c r="AL12" s="21"/>
      <c r="AM12" s="22"/>
      <c r="AN12" s="20"/>
      <c r="AO12" s="21"/>
      <c r="AP12" s="22"/>
      <c r="AQ12" s="20"/>
      <c r="AR12" s="21"/>
      <c r="AS12" s="22"/>
      <c r="AT12" s="20"/>
      <c r="AU12" s="21"/>
      <c r="AV12" s="22"/>
    </row>
    <row r="13" spans="1:48" x14ac:dyDescent="0.25">
      <c r="A13" s="15">
        <v>10</v>
      </c>
      <c r="B13" s="16" t="s">
        <v>537</v>
      </c>
      <c r="C13" s="122">
        <v>36</v>
      </c>
      <c r="D13" s="74">
        <v>0.56999999999999995</v>
      </c>
      <c r="E13" s="74" t="s">
        <v>202</v>
      </c>
      <c r="F13" s="69">
        <v>40498</v>
      </c>
      <c r="G13" s="69">
        <v>40498</v>
      </c>
      <c r="H13" s="67" t="s">
        <v>205</v>
      </c>
      <c r="I13" s="65">
        <f t="shared" si="0"/>
        <v>2014927.6749999989</v>
      </c>
      <c r="J13" s="17">
        <f t="shared" si="1"/>
        <v>176386.76866949978</v>
      </c>
      <c r="K13" s="18">
        <f t="shared" si="3"/>
        <v>8.7539999999999937E-2</v>
      </c>
      <c r="L13" s="11">
        <f t="shared" si="2"/>
        <v>119825.6973435</v>
      </c>
      <c r="M13" s="20">
        <v>390307.57499999949</v>
      </c>
      <c r="N13" s="21">
        <v>34167.525115499935</v>
      </c>
      <c r="O13" s="22">
        <v>22080.294160750025</v>
      </c>
      <c r="P13" s="20">
        <v>377507.9499999999</v>
      </c>
      <c r="Q13" s="21">
        <v>33047.045942999903</v>
      </c>
      <c r="R13" s="22">
        <v>22326.667865500007</v>
      </c>
      <c r="S13" s="20">
        <v>400527.32500000024</v>
      </c>
      <c r="T13" s="21">
        <v>35062.162030499938</v>
      </c>
      <c r="U13" s="22">
        <v>25446.82485699996</v>
      </c>
      <c r="V13" s="20">
        <v>352666.02499999962</v>
      </c>
      <c r="W13" s="21">
        <v>30872.383828499973</v>
      </c>
      <c r="X13" s="22">
        <v>22526.939225500002</v>
      </c>
      <c r="Y13" s="20">
        <v>291318.09999999986</v>
      </c>
      <c r="Z13" s="21">
        <v>25501.986474000048</v>
      </c>
      <c r="AA13" s="22">
        <v>17774.306351999996</v>
      </c>
      <c r="AB13" s="20">
        <v>202600.69999999972</v>
      </c>
      <c r="AC13" s="21">
        <v>17735.665278000008</v>
      </c>
      <c r="AD13" s="22">
        <v>9670.664882750003</v>
      </c>
      <c r="AE13" s="20"/>
      <c r="AF13" s="21"/>
      <c r="AG13" s="22"/>
      <c r="AH13" s="20"/>
      <c r="AI13" s="21"/>
      <c r="AJ13" s="22"/>
      <c r="AK13" s="20"/>
      <c r="AL13" s="21"/>
      <c r="AM13" s="22"/>
      <c r="AN13" s="20"/>
      <c r="AO13" s="21"/>
      <c r="AP13" s="22"/>
      <c r="AQ13" s="20"/>
      <c r="AR13" s="21"/>
      <c r="AS13" s="22"/>
      <c r="AT13" s="20"/>
      <c r="AU13" s="21"/>
      <c r="AV13" s="22"/>
    </row>
    <row r="14" spans="1:48" x14ac:dyDescent="0.25">
      <c r="A14" s="15">
        <v>11</v>
      </c>
      <c r="B14" s="16" t="s">
        <v>530</v>
      </c>
      <c r="C14" s="122">
        <v>90</v>
      </c>
      <c r="D14" s="74">
        <v>0.99</v>
      </c>
      <c r="E14" s="74" t="s">
        <v>202</v>
      </c>
      <c r="F14" s="69">
        <v>41015</v>
      </c>
      <c r="G14" s="69">
        <v>41015</v>
      </c>
      <c r="H14" s="67" t="s">
        <v>604</v>
      </c>
      <c r="I14" s="65">
        <f t="shared" si="0"/>
        <v>4119583.7</v>
      </c>
      <c r="J14" s="17">
        <f t="shared" si="1"/>
        <v>341925.4470999997</v>
      </c>
      <c r="K14" s="18">
        <f t="shared" si="3"/>
        <v>8.2999999999999921E-2</v>
      </c>
      <c r="L14" s="11">
        <f t="shared" si="2"/>
        <v>226331.63815999997</v>
      </c>
      <c r="M14" s="20">
        <v>718603.69999999914</v>
      </c>
      <c r="N14" s="21">
        <v>59644.107099999928</v>
      </c>
      <c r="O14" s="22">
        <v>37524.124748000024</v>
      </c>
      <c r="P14" s="20">
        <v>673921.39999999991</v>
      </c>
      <c r="Q14" s="21">
        <v>55935.476199999968</v>
      </c>
      <c r="R14" s="22">
        <v>37023.701253999992</v>
      </c>
      <c r="S14" s="20">
        <v>704789.09999999963</v>
      </c>
      <c r="T14" s="21">
        <v>58497.495299999966</v>
      </c>
      <c r="U14" s="22">
        <v>41669.985920999985</v>
      </c>
      <c r="V14" s="20">
        <v>694075.20000000065</v>
      </c>
      <c r="W14" s="21">
        <v>57608.241599999958</v>
      </c>
      <c r="X14" s="22">
        <v>41320.12464300001</v>
      </c>
      <c r="Y14" s="20">
        <v>709110.59999999939</v>
      </c>
      <c r="Z14" s="21">
        <v>58856.179799999903</v>
      </c>
      <c r="AA14" s="22">
        <v>41361.252486999918</v>
      </c>
      <c r="AB14" s="20">
        <v>619083.70000000088</v>
      </c>
      <c r="AC14" s="21">
        <v>51383.947099999968</v>
      </c>
      <c r="AD14" s="22">
        <v>27432.449107000019</v>
      </c>
      <c r="AE14" s="20"/>
      <c r="AF14" s="21"/>
      <c r="AG14" s="22"/>
      <c r="AH14" s="20"/>
      <c r="AI14" s="21"/>
      <c r="AJ14" s="22"/>
      <c r="AK14" s="20"/>
      <c r="AL14" s="21"/>
      <c r="AM14" s="22"/>
      <c r="AN14" s="20"/>
      <c r="AO14" s="21"/>
      <c r="AP14" s="22"/>
      <c r="AQ14" s="20"/>
      <c r="AR14" s="21"/>
      <c r="AS14" s="22"/>
      <c r="AT14" s="20"/>
      <c r="AU14" s="21"/>
      <c r="AV14" s="22"/>
    </row>
    <row r="15" spans="1:48" x14ac:dyDescent="0.25">
      <c r="A15" s="15">
        <v>12</v>
      </c>
      <c r="B15" s="16" t="s">
        <v>533</v>
      </c>
      <c r="C15" s="122">
        <v>89</v>
      </c>
      <c r="D15" s="74">
        <v>0.99</v>
      </c>
      <c r="E15" s="74" t="s">
        <v>202</v>
      </c>
      <c r="F15" s="69">
        <v>41061</v>
      </c>
      <c r="G15" s="69">
        <v>41061</v>
      </c>
      <c r="H15" s="67" t="s">
        <v>598</v>
      </c>
      <c r="I15" s="65">
        <f t="shared" si="0"/>
        <v>3984550.199999996</v>
      </c>
      <c r="J15" s="17">
        <f t="shared" si="1"/>
        <v>338885.99451000057</v>
      </c>
      <c r="K15" s="18">
        <f t="shared" si="3"/>
        <v>8.5050000000000223E-2</v>
      </c>
      <c r="L15" s="11">
        <f t="shared" si="2"/>
        <v>228905.182095</v>
      </c>
      <c r="M15" s="20">
        <v>724308.90000000235</v>
      </c>
      <c r="N15" s="21">
        <v>61602.471944999954</v>
      </c>
      <c r="O15" s="22">
        <v>39266.455692000003</v>
      </c>
      <c r="P15" s="20">
        <v>676423.50000000035</v>
      </c>
      <c r="Q15" s="21">
        <v>57529.818675000024</v>
      </c>
      <c r="R15" s="22">
        <v>38574.700206000016</v>
      </c>
      <c r="S15" s="20">
        <v>704047.19999999809</v>
      </c>
      <c r="T15" s="21">
        <v>59879.214360000304</v>
      </c>
      <c r="U15" s="22">
        <v>43048.727885999986</v>
      </c>
      <c r="V15" s="20">
        <v>684169.80000000016</v>
      </c>
      <c r="W15" s="21">
        <v>58188.641490000104</v>
      </c>
      <c r="X15" s="22">
        <v>42051.390599999962</v>
      </c>
      <c r="Y15" s="20">
        <v>703193.39999999665</v>
      </c>
      <c r="Z15" s="21">
        <v>59806.598670000145</v>
      </c>
      <c r="AA15" s="22">
        <v>42392.984537999997</v>
      </c>
      <c r="AB15" s="20">
        <v>492407.39999999845</v>
      </c>
      <c r="AC15" s="21">
        <v>41879.24937000002</v>
      </c>
      <c r="AD15" s="22">
        <v>23570.923173000036</v>
      </c>
      <c r="AE15" s="20"/>
      <c r="AF15" s="21"/>
      <c r="AG15" s="22"/>
      <c r="AH15" s="20"/>
      <c r="AI15" s="21"/>
      <c r="AJ15" s="22"/>
      <c r="AK15" s="20"/>
      <c r="AL15" s="21"/>
      <c r="AM15" s="22"/>
      <c r="AN15" s="20"/>
      <c r="AO15" s="21"/>
      <c r="AP15" s="22"/>
      <c r="AQ15" s="20"/>
      <c r="AR15" s="21"/>
      <c r="AS15" s="22"/>
      <c r="AT15" s="20"/>
      <c r="AU15" s="21"/>
      <c r="AV15" s="22"/>
    </row>
    <row r="16" spans="1:48" x14ac:dyDescent="0.25">
      <c r="A16" s="15">
        <v>13</v>
      </c>
      <c r="B16" s="16" t="s">
        <v>174</v>
      </c>
      <c r="C16" s="122">
        <v>91</v>
      </c>
      <c r="D16" s="74">
        <v>1.698</v>
      </c>
      <c r="E16" s="74" t="s">
        <v>202</v>
      </c>
      <c r="F16" s="69">
        <v>41347</v>
      </c>
      <c r="G16" s="69">
        <v>41347</v>
      </c>
      <c r="H16" s="67" t="s">
        <v>655</v>
      </c>
      <c r="I16" s="65">
        <f t="shared" si="0"/>
        <v>4336553.7000000058</v>
      </c>
      <c r="J16" s="17">
        <f t="shared" si="1"/>
        <v>320774.87718899857</v>
      </c>
      <c r="K16" s="18">
        <f t="shared" si="3"/>
        <v>7.3969999999999564E-2</v>
      </c>
      <c r="L16" s="11">
        <f t="shared" si="2"/>
        <v>205373.008902</v>
      </c>
      <c r="M16" s="20">
        <v>1168318.2000000046</v>
      </c>
      <c r="N16" s="21">
        <v>86420.497253999187</v>
      </c>
      <c r="O16" s="22">
        <v>50486.691743999996</v>
      </c>
      <c r="P16" s="20">
        <v>1101520.8</v>
      </c>
      <c r="Q16" s="21">
        <v>81479.493575999499</v>
      </c>
      <c r="R16" s="22">
        <v>50584.718048999959</v>
      </c>
      <c r="S16" s="20">
        <v>1106793.9000000013</v>
      </c>
      <c r="T16" s="21">
        <v>81869.544782999525</v>
      </c>
      <c r="U16" s="22">
        <v>55226.755491000011</v>
      </c>
      <c r="V16" s="20">
        <v>895727.99999999988</v>
      </c>
      <c r="W16" s="21">
        <v>66257.000160000374</v>
      </c>
      <c r="X16" s="22">
        <v>45311.682264000017</v>
      </c>
      <c r="Y16" s="20">
        <v>64192.799999999988</v>
      </c>
      <c r="Z16" s="21">
        <v>4748.3414159999984</v>
      </c>
      <c r="AA16" s="22">
        <v>3763.1613539999998</v>
      </c>
      <c r="AB16" s="20">
        <v>0</v>
      </c>
      <c r="AC16" s="21">
        <v>0</v>
      </c>
      <c r="AD16" s="22">
        <v>0</v>
      </c>
      <c r="AE16" s="20"/>
      <c r="AF16" s="21"/>
      <c r="AG16" s="22"/>
      <c r="AH16" s="20"/>
      <c r="AI16" s="21"/>
      <c r="AJ16" s="22"/>
      <c r="AK16" s="20"/>
      <c r="AL16" s="21"/>
      <c r="AM16" s="22"/>
      <c r="AN16" s="20"/>
      <c r="AO16" s="21"/>
      <c r="AP16" s="22"/>
      <c r="AQ16" s="20"/>
      <c r="AR16" s="21"/>
      <c r="AS16" s="22"/>
      <c r="AT16" s="20"/>
      <c r="AU16" s="21"/>
      <c r="AV16" s="22"/>
    </row>
    <row r="17" spans="1:48" x14ac:dyDescent="0.25">
      <c r="A17" s="15">
        <v>14</v>
      </c>
      <c r="B17" s="16" t="s">
        <v>175</v>
      </c>
      <c r="C17" s="122">
        <v>97</v>
      </c>
      <c r="D17" s="74">
        <v>0.24</v>
      </c>
      <c r="E17" s="74" t="s">
        <v>202</v>
      </c>
      <c r="F17" s="69">
        <v>41551</v>
      </c>
      <c r="G17" s="69">
        <v>41551</v>
      </c>
      <c r="H17" s="67" t="s">
        <v>422</v>
      </c>
      <c r="I17" s="65">
        <f t="shared" si="0"/>
        <v>493914.44000000041</v>
      </c>
      <c r="J17" s="17">
        <f t="shared" si="1"/>
        <v>45030.179494800017</v>
      </c>
      <c r="K17" s="18">
        <f t="shared" si="3"/>
        <v>9.1169999999999959E-2</v>
      </c>
      <c r="L17" s="11">
        <f t="shared" si="2"/>
        <v>31838.995856599999</v>
      </c>
      <c r="M17" s="20">
        <v>123115.20000000006</v>
      </c>
      <c r="N17" s="21">
        <v>11224.412784000049</v>
      </c>
      <c r="O17" s="22">
        <v>7417.7319127999981</v>
      </c>
      <c r="P17" s="20">
        <v>118850.64000000013</v>
      </c>
      <c r="Q17" s="21">
        <v>10835.612848800012</v>
      </c>
      <c r="R17" s="22">
        <v>7501.1830010000012</v>
      </c>
      <c r="S17" s="20">
        <v>119670.0400000002</v>
      </c>
      <c r="T17" s="21">
        <v>10910.317546799955</v>
      </c>
      <c r="U17" s="22">
        <v>7990.8337141999946</v>
      </c>
      <c r="V17" s="20">
        <v>95789.38</v>
      </c>
      <c r="W17" s="21">
        <v>8733.1177745999958</v>
      </c>
      <c r="X17" s="22">
        <v>6537.5910186000083</v>
      </c>
      <c r="Y17" s="20">
        <v>36489.180000000008</v>
      </c>
      <c r="Z17" s="21">
        <v>3326.7185406000044</v>
      </c>
      <c r="AA17" s="22">
        <v>2391.6562099999987</v>
      </c>
      <c r="AB17" s="20">
        <v>0</v>
      </c>
      <c r="AC17" s="21">
        <v>0</v>
      </c>
      <c r="AD17" s="22">
        <v>0</v>
      </c>
      <c r="AE17" s="20"/>
      <c r="AF17" s="21"/>
      <c r="AG17" s="22"/>
      <c r="AH17" s="20"/>
      <c r="AI17" s="21"/>
      <c r="AJ17" s="22"/>
      <c r="AK17" s="20"/>
      <c r="AL17" s="21"/>
      <c r="AM17" s="22"/>
      <c r="AN17" s="20"/>
      <c r="AO17" s="21"/>
      <c r="AP17" s="22"/>
      <c r="AQ17" s="20"/>
      <c r="AR17" s="21"/>
      <c r="AS17" s="22"/>
      <c r="AT17" s="20"/>
      <c r="AU17" s="21"/>
      <c r="AV17" s="22"/>
    </row>
    <row r="18" spans="1:48" x14ac:dyDescent="0.25">
      <c r="A18" s="15">
        <v>15</v>
      </c>
      <c r="B18" s="16" t="s">
        <v>176</v>
      </c>
      <c r="C18" s="122">
        <v>110</v>
      </c>
      <c r="D18" s="74">
        <v>0.6</v>
      </c>
      <c r="E18" s="74" t="s">
        <v>202</v>
      </c>
      <c r="F18" s="69">
        <v>41414</v>
      </c>
      <c r="G18" s="69">
        <v>41414</v>
      </c>
      <c r="H18" s="67" t="s">
        <v>423</v>
      </c>
      <c r="I18" s="65">
        <f t="shared" si="0"/>
        <v>1473342.2000000002</v>
      </c>
      <c r="J18" s="17">
        <f t="shared" si="1"/>
        <v>128976.37618799998</v>
      </c>
      <c r="K18" s="18">
        <f t="shared" si="3"/>
        <v>8.7539999999999979E-2</v>
      </c>
      <c r="L18" s="11">
        <f t="shared" si="2"/>
        <v>90120.687648000021</v>
      </c>
      <c r="M18" s="20">
        <v>403289.50000000006</v>
      </c>
      <c r="N18" s="21">
        <v>35303.962830000033</v>
      </c>
      <c r="O18" s="22">
        <v>22988.63065000005</v>
      </c>
      <c r="P18" s="20">
        <v>301190.3000000001</v>
      </c>
      <c r="Q18" s="21">
        <v>26366.198861999965</v>
      </c>
      <c r="R18" s="22">
        <v>17843.305171</v>
      </c>
      <c r="S18" s="20">
        <v>401274.49999999983</v>
      </c>
      <c r="T18" s="21">
        <v>35127.569729999988</v>
      </c>
      <c r="U18" s="22">
        <v>25582.684557999979</v>
      </c>
      <c r="V18" s="20">
        <v>367587.9</v>
      </c>
      <c r="W18" s="21">
        <v>32178.644765999994</v>
      </c>
      <c r="X18" s="22">
        <v>23706.067268999992</v>
      </c>
      <c r="Y18" s="20">
        <v>0</v>
      </c>
      <c r="Z18" s="21">
        <v>0</v>
      </c>
      <c r="AA18" s="22">
        <v>0</v>
      </c>
      <c r="AB18" s="20">
        <v>0</v>
      </c>
      <c r="AC18" s="21">
        <v>0</v>
      </c>
      <c r="AD18" s="22">
        <v>0</v>
      </c>
      <c r="AE18" s="20"/>
      <c r="AF18" s="21"/>
      <c r="AG18" s="22"/>
      <c r="AH18" s="20"/>
      <c r="AI18" s="21"/>
      <c r="AJ18" s="22"/>
      <c r="AK18" s="20"/>
      <c r="AL18" s="21"/>
      <c r="AM18" s="22"/>
      <c r="AN18" s="20"/>
      <c r="AO18" s="128"/>
      <c r="AP18" s="129"/>
      <c r="AQ18" s="127"/>
      <c r="AR18" s="128"/>
      <c r="AS18" s="129"/>
      <c r="AT18" s="127"/>
      <c r="AU18" s="21"/>
      <c r="AV18" s="22"/>
    </row>
    <row r="19" spans="1:48" x14ac:dyDescent="0.25">
      <c r="A19" s="15">
        <v>16</v>
      </c>
      <c r="B19" s="16" t="s">
        <v>177</v>
      </c>
      <c r="C19" s="122">
        <v>379</v>
      </c>
      <c r="D19" s="74">
        <v>0.99</v>
      </c>
      <c r="E19" s="74" t="s">
        <v>202</v>
      </c>
      <c r="F19" s="76">
        <v>41885</v>
      </c>
      <c r="G19" s="76">
        <v>41885</v>
      </c>
      <c r="H19" s="67" t="s">
        <v>424</v>
      </c>
      <c r="I19" s="65">
        <f t="shared" si="0"/>
        <v>2614717.83</v>
      </c>
      <c r="J19" s="17">
        <f t="shared" si="1"/>
        <v>222381.75144149995</v>
      </c>
      <c r="K19" s="18">
        <f t="shared" si="3"/>
        <v>8.5049999999999973E-2</v>
      </c>
      <c r="L19" s="11">
        <f t="shared" si="2"/>
        <v>153852.48638729996</v>
      </c>
      <c r="M19" s="20">
        <v>683823.4300000004</v>
      </c>
      <c r="N19" s="21">
        <v>58159.182721499972</v>
      </c>
      <c r="O19" s="22">
        <v>37119.457824699974</v>
      </c>
      <c r="P19" s="20">
        <v>600571.64999999991</v>
      </c>
      <c r="Q19" s="21">
        <v>51078.61883249996</v>
      </c>
      <c r="R19" s="22">
        <v>34363.389862400007</v>
      </c>
      <c r="S19" s="20">
        <v>711730.03</v>
      </c>
      <c r="T19" s="21">
        <v>60532.639051499995</v>
      </c>
      <c r="U19" s="22">
        <v>43472.373424500001</v>
      </c>
      <c r="V19" s="20">
        <v>569940.92000000004</v>
      </c>
      <c r="W19" s="21">
        <v>48473.475246000016</v>
      </c>
      <c r="X19" s="22">
        <v>35757.496215299987</v>
      </c>
      <c r="Y19" s="20">
        <v>48651.8</v>
      </c>
      <c r="Z19" s="21">
        <v>4137.8355899999997</v>
      </c>
      <c r="AA19" s="22">
        <v>3139.7690603999986</v>
      </c>
      <c r="AB19" s="20">
        <v>0</v>
      </c>
      <c r="AC19" s="21">
        <v>0</v>
      </c>
      <c r="AD19" s="22">
        <v>0</v>
      </c>
      <c r="AE19" s="20"/>
      <c r="AF19" s="21"/>
      <c r="AG19" s="22"/>
      <c r="AH19" s="20"/>
      <c r="AI19" s="21"/>
      <c r="AJ19" s="22"/>
      <c r="AK19" s="20"/>
      <c r="AL19" s="21"/>
      <c r="AM19" s="22"/>
      <c r="AN19" s="20"/>
      <c r="AO19" s="128"/>
      <c r="AP19" s="129"/>
      <c r="AQ19" s="127"/>
      <c r="AR19" s="128"/>
      <c r="AS19" s="129"/>
      <c r="AT19" s="127"/>
      <c r="AU19" s="21"/>
      <c r="AV19" s="22"/>
    </row>
    <row r="20" spans="1:48" x14ac:dyDescent="0.25">
      <c r="A20" s="15">
        <v>17</v>
      </c>
      <c r="B20" s="16" t="s">
        <v>178</v>
      </c>
      <c r="C20" s="122">
        <v>380</v>
      </c>
      <c r="D20" s="74">
        <v>0.99</v>
      </c>
      <c r="E20" s="74" t="s">
        <v>202</v>
      </c>
      <c r="F20" s="76">
        <v>41885</v>
      </c>
      <c r="G20" s="76">
        <v>41885</v>
      </c>
      <c r="H20" s="67" t="s">
        <v>425</v>
      </c>
      <c r="I20" s="65">
        <f t="shared" si="0"/>
        <v>2782518.8500000006</v>
      </c>
      <c r="J20" s="17">
        <f t="shared" si="1"/>
        <v>236653.2281924999</v>
      </c>
      <c r="K20" s="18">
        <f t="shared" si="3"/>
        <v>8.5049999999999945E-2</v>
      </c>
      <c r="L20" s="11">
        <f t="shared" si="2"/>
        <v>163762.76225939998</v>
      </c>
      <c r="M20" s="20">
        <v>717908.4600000002</v>
      </c>
      <c r="N20" s="21">
        <v>61058.11452299996</v>
      </c>
      <c r="O20" s="22">
        <v>38920.569236899981</v>
      </c>
      <c r="P20" s="20">
        <v>663959.91000000096</v>
      </c>
      <c r="Q20" s="21">
        <v>56469.790345499947</v>
      </c>
      <c r="R20" s="22">
        <v>37915.673484900006</v>
      </c>
      <c r="S20" s="20">
        <v>704383.84000000055</v>
      </c>
      <c r="T20" s="21">
        <v>59907.845591999976</v>
      </c>
      <c r="U20" s="22">
        <v>43066.198838200005</v>
      </c>
      <c r="V20" s="20">
        <v>628078.50999999931</v>
      </c>
      <c r="W20" s="21">
        <v>53418.077275500022</v>
      </c>
      <c r="X20" s="22">
        <v>39414.071839199998</v>
      </c>
      <c r="Y20" s="20">
        <v>68188.13</v>
      </c>
      <c r="Z20" s="21">
        <v>5799.4004565000014</v>
      </c>
      <c r="AA20" s="22">
        <v>4446.2488602000003</v>
      </c>
      <c r="AB20" s="20">
        <v>0</v>
      </c>
      <c r="AC20" s="21">
        <v>0</v>
      </c>
      <c r="AD20" s="22">
        <v>0</v>
      </c>
      <c r="AE20" s="20"/>
      <c r="AF20" s="21"/>
      <c r="AG20" s="22"/>
      <c r="AH20" s="20"/>
      <c r="AI20" s="21"/>
      <c r="AJ20" s="22"/>
      <c r="AK20" s="20"/>
      <c r="AL20" s="21"/>
      <c r="AM20" s="22"/>
      <c r="AN20" s="20"/>
      <c r="AO20" s="128"/>
      <c r="AP20" s="129"/>
      <c r="AQ20" s="127"/>
      <c r="AR20" s="128"/>
      <c r="AS20" s="129"/>
      <c r="AT20" s="127"/>
      <c r="AU20" s="21"/>
      <c r="AV20" s="22"/>
    </row>
    <row r="21" spans="1:48" x14ac:dyDescent="0.25">
      <c r="A21" s="15">
        <v>18</v>
      </c>
      <c r="B21" s="16" t="s">
        <v>179</v>
      </c>
      <c r="C21" s="122">
        <v>381</v>
      </c>
      <c r="D21" s="74">
        <v>0.99</v>
      </c>
      <c r="E21" s="74" t="s">
        <v>202</v>
      </c>
      <c r="F21" s="76">
        <v>41885</v>
      </c>
      <c r="G21" s="76">
        <v>41885</v>
      </c>
      <c r="H21" s="67" t="s">
        <v>426</v>
      </c>
      <c r="I21" s="65">
        <f t="shared" si="0"/>
        <v>2738249.1700000009</v>
      </c>
      <c r="J21" s="17">
        <f t="shared" si="1"/>
        <v>232888.09190849998</v>
      </c>
      <c r="K21" s="18">
        <f t="shared" si="3"/>
        <v>8.5049999999999959E-2</v>
      </c>
      <c r="L21" s="11">
        <f t="shared" si="2"/>
        <v>160649.35758339995</v>
      </c>
      <c r="M21" s="20">
        <v>714219.77000000025</v>
      </c>
      <c r="N21" s="21">
        <v>60744.39143850009</v>
      </c>
      <c r="O21" s="22">
        <v>38773.485441499935</v>
      </c>
      <c r="P21" s="20">
        <v>669231.34999999986</v>
      </c>
      <c r="Q21" s="21">
        <v>56918.126317500013</v>
      </c>
      <c r="R21" s="22">
        <v>38108.764010700019</v>
      </c>
      <c r="S21" s="20">
        <v>703250.76000000059</v>
      </c>
      <c r="T21" s="21">
        <v>59811.477137999966</v>
      </c>
      <c r="U21" s="22">
        <v>42988.209023699987</v>
      </c>
      <c r="V21" s="20">
        <v>637320.95000000019</v>
      </c>
      <c r="W21" s="21">
        <v>54204.14679749991</v>
      </c>
      <c r="X21" s="22">
        <v>39684.511800500004</v>
      </c>
      <c r="Y21" s="20">
        <v>14226.34</v>
      </c>
      <c r="Z21" s="21">
        <v>1209.9502170000001</v>
      </c>
      <c r="AA21" s="22">
        <v>1094.3873069999997</v>
      </c>
      <c r="AB21" s="20">
        <v>0</v>
      </c>
      <c r="AC21" s="21">
        <v>0</v>
      </c>
      <c r="AD21" s="22">
        <v>0</v>
      </c>
      <c r="AE21" s="20"/>
      <c r="AF21" s="21"/>
      <c r="AG21" s="22"/>
      <c r="AH21" s="20"/>
      <c r="AI21" s="21"/>
      <c r="AJ21" s="22"/>
      <c r="AK21" s="20"/>
      <c r="AL21" s="21"/>
      <c r="AM21" s="22"/>
      <c r="AN21" s="20"/>
      <c r="AO21" s="128"/>
      <c r="AP21" s="129"/>
      <c r="AQ21" s="127"/>
      <c r="AR21" s="128"/>
      <c r="AS21" s="129"/>
      <c r="AT21" s="127"/>
      <c r="AU21" s="21"/>
      <c r="AV21" s="22"/>
    </row>
    <row r="22" spans="1:48" x14ac:dyDescent="0.25">
      <c r="A22" s="15">
        <v>19</v>
      </c>
      <c r="B22" s="16" t="s">
        <v>538</v>
      </c>
      <c r="C22" s="122">
        <v>137</v>
      </c>
      <c r="D22" s="74">
        <v>0.39</v>
      </c>
      <c r="E22" s="74" t="s">
        <v>202</v>
      </c>
      <c r="F22" s="69">
        <v>36880</v>
      </c>
      <c r="G22" s="69">
        <v>39114</v>
      </c>
      <c r="H22" s="67" t="s">
        <v>206</v>
      </c>
      <c r="I22" s="65">
        <f t="shared" si="0"/>
        <v>1368086.1599999997</v>
      </c>
      <c r="J22" s="17">
        <f t="shared" si="1"/>
        <v>103769.33523600001</v>
      </c>
      <c r="K22" s="18">
        <f t="shared" si="3"/>
        <v>7.5850000000000029E-2</v>
      </c>
      <c r="L22" s="11">
        <f t="shared" si="2"/>
        <v>65385.213308399994</v>
      </c>
      <c r="M22" s="20">
        <v>255975.52000000008</v>
      </c>
      <c r="N22" s="21">
        <v>19415.743191999994</v>
      </c>
      <c r="O22" s="22">
        <v>11521.847618399999</v>
      </c>
      <c r="P22" s="20">
        <v>238451.83999999988</v>
      </c>
      <c r="Q22" s="21">
        <v>18086.572063999982</v>
      </c>
      <c r="R22" s="22">
        <v>11410.810244000006</v>
      </c>
      <c r="S22" s="20">
        <v>241166.03999999992</v>
      </c>
      <c r="T22" s="21">
        <v>18292.444133999976</v>
      </c>
      <c r="U22" s="22">
        <v>12382.192606400016</v>
      </c>
      <c r="V22" s="20">
        <v>247788.59999999989</v>
      </c>
      <c r="W22" s="21">
        <v>18794.765310000032</v>
      </c>
      <c r="X22" s="22">
        <v>12967.72802319999</v>
      </c>
      <c r="Y22" s="20">
        <v>235419.96000000031</v>
      </c>
      <c r="Z22" s="21">
        <v>17856.603966000021</v>
      </c>
      <c r="AA22" s="22">
        <v>11902.119253599985</v>
      </c>
      <c r="AB22" s="20">
        <v>149284.19999999975</v>
      </c>
      <c r="AC22" s="21">
        <v>11323.206570000008</v>
      </c>
      <c r="AD22" s="22">
        <v>5200.515562800003</v>
      </c>
      <c r="AE22" s="20"/>
      <c r="AF22" s="21"/>
      <c r="AG22" s="22"/>
      <c r="AH22" s="20"/>
      <c r="AI22" s="21"/>
      <c r="AJ22" s="22"/>
      <c r="AK22" s="20"/>
      <c r="AL22" s="21"/>
      <c r="AM22" s="22"/>
      <c r="AN22" s="20"/>
      <c r="AO22" s="128"/>
      <c r="AP22" s="129"/>
      <c r="AQ22" s="127"/>
      <c r="AR22" s="128"/>
      <c r="AS22" s="129"/>
      <c r="AT22" s="127"/>
      <c r="AU22" s="21"/>
      <c r="AV22" s="22"/>
    </row>
    <row r="23" spans="1:48" x14ac:dyDescent="0.25">
      <c r="A23" s="15">
        <v>20</v>
      </c>
      <c r="B23" s="16" t="s">
        <v>180</v>
      </c>
      <c r="C23" s="122">
        <v>141</v>
      </c>
      <c r="D23" s="74">
        <v>0.4</v>
      </c>
      <c r="E23" s="74" t="s">
        <v>202</v>
      </c>
      <c r="F23" s="69">
        <v>40959</v>
      </c>
      <c r="G23" s="69">
        <v>40959</v>
      </c>
      <c r="H23" s="67" t="s">
        <v>207</v>
      </c>
      <c r="I23" s="65">
        <f t="shared" si="0"/>
        <v>1470918</v>
      </c>
      <c r="J23" s="17">
        <f t="shared" si="1"/>
        <v>118011.75113999998</v>
      </c>
      <c r="K23" s="18">
        <f t="shared" si="3"/>
        <v>8.0229999999999982E-2</v>
      </c>
      <c r="L23" s="11">
        <f t="shared" si="2"/>
        <v>76978.528389999992</v>
      </c>
      <c r="M23" s="20">
        <v>247275</v>
      </c>
      <c r="N23" s="21">
        <v>19838.873250000117</v>
      </c>
      <c r="O23" s="22">
        <v>12238.876420000004</v>
      </c>
      <c r="P23" s="20">
        <v>236388</v>
      </c>
      <c r="Q23" s="21">
        <v>18965.409240000005</v>
      </c>
      <c r="R23" s="22">
        <v>12349.578230000001</v>
      </c>
      <c r="S23" s="20">
        <v>252228</v>
      </c>
      <c r="T23" s="21">
        <v>20236.252439999971</v>
      </c>
      <c r="U23" s="22">
        <v>14166.84271999999</v>
      </c>
      <c r="V23" s="20">
        <v>251368</v>
      </c>
      <c r="W23" s="21">
        <v>20167.254639999977</v>
      </c>
      <c r="X23" s="22">
        <v>14259.830350000006</v>
      </c>
      <c r="Y23" s="20">
        <v>257902</v>
      </c>
      <c r="Z23" s="21">
        <v>20691.477459999904</v>
      </c>
      <c r="AA23" s="22">
        <v>14382.58589</v>
      </c>
      <c r="AB23" s="20">
        <v>225757</v>
      </c>
      <c r="AC23" s="21">
        <v>18112.484109999994</v>
      </c>
      <c r="AD23" s="22">
        <v>9580.8147799999824</v>
      </c>
      <c r="AE23" s="20"/>
      <c r="AF23" s="21"/>
      <c r="AG23" s="22"/>
      <c r="AH23" s="20"/>
      <c r="AI23" s="21"/>
      <c r="AJ23" s="22"/>
      <c r="AK23" s="20"/>
      <c r="AL23" s="21"/>
      <c r="AM23" s="22"/>
      <c r="AN23" s="20"/>
      <c r="AO23" s="128"/>
      <c r="AP23" s="129"/>
      <c r="AQ23" s="127"/>
      <c r="AR23" s="128"/>
      <c r="AS23" s="129"/>
      <c r="AT23" s="127"/>
      <c r="AU23" s="21"/>
      <c r="AV23" s="22"/>
    </row>
    <row r="24" spans="1:48" x14ac:dyDescent="0.25">
      <c r="A24" s="15">
        <v>21</v>
      </c>
      <c r="B24" s="16" t="s">
        <v>181</v>
      </c>
      <c r="C24" s="122">
        <v>144</v>
      </c>
      <c r="D24" s="74">
        <v>0.6</v>
      </c>
      <c r="E24" s="74" t="s">
        <v>202</v>
      </c>
      <c r="F24" s="69">
        <v>40687</v>
      </c>
      <c r="G24" s="69">
        <v>40687</v>
      </c>
      <c r="H24" s="67" t="s">
        <v>208</v>
      </c>
      <c r="I24" s="65">
        <f t="shared" si="0"/>
        <v>1674977.449999999</v>
      </c>
      <c r="J24" s="17">
        <f t="shared" si="1"/>
        <v>134617.93765649985</v>
      </c>
      <c r="K24" s="18">
        <f t="shared" si="3"/>
        <v>8.0369999999999955E-2</v>
      </c>
      <c r="L24" s="11">
        <f t="shared" si="2"/>
        <v>88707.258012749997</v>
      </c>
      <c r="M24" s="23">
        <v>130375.65000000013</v>
      </c>
      <c r="N24" s="24">
        <v>10478.290990499978</v>
      </c>
      <c r="O24" s="25">
        <v>6372.9553554999984</v>
      </c>
      <c r="P24" s="23">
        <v>127822.55000000015</v>
      </c>
      <c r="Q24" s="24">
        <v>10273.09834349998</v>
      </c>
      <c r="R24" s="25">
        <v>6680.8146139999926</v>
      </c>
      <c r="S24" s="23">
        <v>314664.19999999984</v>
      </c>
      <c r="T24" s="24">
        <v>25289.561754000006</v>
      </c>
      <c r="U24" s="25">
        <v>17802.750133500005</v>
      </c>
      <c r="V24" s="23">
        <v>365373.24999999977</v>
      </c>
      <c r="W24" s="24">
        <v>29365.048102500026</v>
      </c>
      <c r="X24" s="25">
        <v>20753.908784249983</v>
      </c>
      <c r="Y24" s="23">
        <v>388149.75000000012</v>
      </c>
      <c r="Z24" s="24">
        <v>31195.595407499979</v>
      </c>
      <c r="AA24" s="25">
        <v>21693.027960000003</v>
      </c>
      <c r="AB24" s="23">
        <v>348592.04999999912</v>
      </c>
      <c r="AC24" s="24">
        <v>28016.343058499904</v>
      </c>
      <c r="AD24" s="25">
        <v>15403.801165500015</v>
      </c>
      <c r="AE24" s="23"/>
      <c r="AF24" s="24"/>
      <c r="AG24" s="25"/>
      <c r="AH24" s="23"/>
      <c r="AI24" s="24"/>
      <c r="AJ24" s="25"/>
      <c r="AK24" s="23"/>
      <c r="AL24" s="24"/>
      <c r="AM24" s="25"/>
      <c r="AN24" s="23"/>
      <c r="AO24" s="145"/>
      <c r="AP24" s="146"/>
      <c r="AQ24" s="147"/>
      <c r="AR24" s="145"/>
      <c r="AS24" s="146"/>
      <c r="AT24" s="147"/>
      <c r="AU24" s="24"/>
      <c r="AV24" s="25"/>
    </row>
    <row r="25" spans="1:48" x14ac:dyDescent="0.25">
      <c r="A25" s="15">
        <v>22</v>
      </c>
      <c r="B25" s="26" t="s">
        <v>182</v>
      </c>
      <c r="C25" s="123">
        <v>146</v>
      </c>
      <c r="D25" s="74">
        <v>0.38</v>
      </c>
      <c r="E25" s="74" t="s">
        <v>202</v>
      </c>
      <c r="F25" s="69">
        <v>40662</v>
      </c>
      <c r="G25" s="69">
        <v>40662</v>
      </c>
      <c r="H25" s="67" t="s">
        <v>209</v>
      </c>
      <c r="I25" s="65">
        <f t="shared" si="0"/>
        <v>466639.75</v>
      </c>
      <c r="J25" s="17">
        <f t="shared" si="1"/>
        <v>42543.546007499921</v>
      </c>
      <c r="K25" s="18">
        <f t="shared" si="3"/>
        <v>9.1169999999999835E-2</v>
      </c>
      <c r="L25" s="11">
        <f t="shared" si="2"/>
        <v>30066.936247499994</v>
      </c>
      <c r="M25" s="20">
        <v>119070</v>
      </c>
      <c r="N25" s="21">
        <v>10855.611900000018</v>
      </c>
      <c r="O25" s="22">
        <v>7197.5039887499943</v>
      </c>
      <c r="P25" s="20">
        <v>104627.25</v>
      </c>
      <c r="Q25" s="21">
        <v>9538.866382499913</v>
      </c>
      <c r="R25" s="22">
        <v>6550.1537487500018</v>
      </c>
      <c r="S25" s="20">
        <v>107110.75</v>
      </c>
      <c r="T25" s="21">
        <v>9765.2870775000138</v>
      </c>
      <c r="U25" s="22">
        <v>7204.2323525000047</v>
      </c>
      <c r="V25" s="20">
        <v>90656.5</v>
      </c>
      <c r="W25" s="21">
        <v>8265.1531049999612</v>
      </c>
      <c r="X25" s="22">
        <v>6180.5466587499914</v>
      </c>
      <c r="Y25" s="20">
        <v>45175.25</v>
      </c>
      <c r="Z25" s="21">
        <v>4118.6275425000131</v>
      </c>
      <c r="AA25" s="22">
        <v>2934.4994987500017</v>
      </c>
      <c r="AB25" s="20">
        <v>0</v>
      </c>
      <c r="AC25" s="21">
        <v>0</v>
      </c>
      <c r="AD25" s="22">
        <v>0</v>
      </c>
      <c r="AE25" s="20"/>
      <c r="AF25" s="21"/>
      <c r="AG25" s="22"/>
      <c r="AH25" s="20"/>
      <c r="AI25" s="21"/>
      <c r="AJ25" s="22"/>
      <c r="AK25" s="20"/>
      <c r="AL25" s="21"/>
      <c r="AM25" s="22"/>
      <c r="AN25" s="20"/>
      <c r="AO25" s="128"/>
      <c r="AP25" s="129"/>
      <c r="AQ25" s="127"/>
      <c r="AR25" s="128"/>
      <c r="AS25" s="129"/>
      <c r="AT25" s="127"/>
      <c r="AU25" s="21"/>
      <c r="AV25" s="22"/>
    </row>
    <row r="26" spans="1:48" x14ac:dyDescent="0.25">
      <c r="A26" s="15">
        <v>23</v>
      </c>
      <c r="B26" s="16" t="s">
        <v>183</v>
      </c>
      <c r="C26" s="122">
        <v>171</v>
      </c>
      <c r="D26" s="74">
        <v>0.35</v>
      </c>
      <c r="E26" s="74" t="s">
        <v>202</v>
      </c>
      <c r="F26" s="69">
        <v>40486</v>
      </c>
      <c r="G26" s="69">
        <v>40486</v>
      </c>
      <c r="H26" s="67" t="s">
        <v>210</v>
      </c>
      <c r="I26" s="65">
        <f t="shared" si="0"/>
        <v>877976.0499999997</v>
      </c>
      <c r="J26" s="17">
        <f t="shared" si="1"/>
        <v>80045.076478499963</v>
      </c>
      <c r="K26" s="18">
        <f t="shared" si="3"/>
        <v>9.1169999999999987E-2</v>
      </c>
      <c r="L26" s="11">
        <f t="shared" si="2"/>
        <v>53991.399986800025</v>
      </c>
      <c r="M26" s="20">
        <v>157598.66999999984</v>
      </c>
      <c r="N26" s="21">
        <v>14368.270743900004</v>
      </c>
      <c r="O26" s="22">
        <v>8981.9956355999948</v>
      </c>
      <c r="P26" s="20">
        <v>144356.74999999991</v>
      </c>
      <c r="Q26" s="21">
        <v>13161.004897499983</v>
      </c>
      <c r="R26" s="22">
        <v>8409.3488990000005</v>
      </c>
      <c r="S26" s="20">
        <v>104425.97000000004</v>
      </c>
      <c r="T26" s="21">
        <v>9520.5156848999941</v>
      </c>
      <c r="U26" s="22">
        <v>6493.8233609000063</v>
      </c>
      <c r="V26" s="20">
        <v>210788.27999999997</v>
      </c>
      <c r="W26" s="21">
        <v>19217.567487600001</v>
      </c>
      <c r="X26" s="22">
        <v>14376.589621700017</v>
      </c>
      <c r="Y26" s="20">
        <v>174030.28000000003</v>
      </c>
      <c r="Z26" s="21">
        <v>15866.340627599988</v>
      </c>
      <c r="AA26" s="22">
        <v>11299.768756900006</v>
      </c>
      <c r="AB26" s="20">
        <v>86776.099999999933</v>
      </c>
      <c r="AC26" s="21">
        <v>7911.3770370000011</v>
      </c>
      <c r="AD26" s="22">
        <v>4429.8737127000068</v>
      </c>
      <c r="AE26" s="20"/>
      <c r="AF26" s="21"/>
      <c r="AG26" s="22"/>
      <c r="AH26" s="20"/>
      <c r="AI26" s="21"/>
      <c r="AJ26" s="22"/>
      <c r="AK26" s="20"/>
      <c r="AL26" s="21"/>
      <c r="AM26" s="22"/>
      <c r="AN26" s="20"/>
      <c r="AO26" s="128"/>
      <c r="AP26" s="129"/>
      <c r="AQ26" s="127"/>
      <c r="AR26" s="128"/>
      <c r="AS26" s="129"/>
      <c r="AT26" s="127"/>
      <c r="AU26" s="21"/>
      <c r="AV26" s="22"/>
    </row>
    <row r="27" spans="1:48" x14ac:dyDescent="0.25">
      <c r="A27" s="15">
        <v>24</v>
      </c>
      <c r="B27" s="16" t="s">
        <v>184</v>
      </c>
      <c r="C27" s="122">
        <v>173</v>
      </c>
      <c r="D27" s="74">
        <v>3.8959999999999999</v>
      </c>
      <c r="E27" s="74" t="s">
        <v>202</v>
      </c>
      <c r="F27" s="69">
        <v>41603</v>
      </c>
      <c r="G27" s="69">
        <v>41603</v>
      </c>
      <c r="H27" s="67" t="s">
        <v>427</v>
      </c>
      <c r="I27" s="65">
        <f t="shared" ref="I27:I54" si="4">M27+P27+S27+V27+Y27+AB27+AE27+AH27+AK27+AN27+AQ27+AT27</f>
        <v>12860391.399999997</v>
      </c>
      <c r="J27" s="17">
        <f t="shared" ref="J27:J54" si="5">N27+Q27+T27+W27+Z27+AC27+AF27+AI27+AL27+AO27+AR27+AU27</f>
        <v>910772.91894799785</v>
      </c>
      <c r="K27" s="18">
        <f t="shared" si="3"/>
        <v>7.0819999999999855E-2</v>
      </c>
      <c r="L27" s="11">
        <f t="shared" ref="L27:L54" si="6">O27+R27+U27+X27+AA27+AD27+AG27+AJ27+AM27+AP27+AS27+AV27</f>
        <v>565279.72205199965</v>
      </c>
      <c r="M27" s="20">
        <v>2597911.3999999966</v>
      </c>
      <c r="N27" s="21">
        <v>183984.08534799935</v>
      </c>
      <c r="O27" s="22">
        <v>104635.63246800003</v>
      </c>
      <c r="P27" s="20">
        <v>2350040.1999999974</v>
      </c>
      <c r="Q27" s="21">
        <v>166429.84696399889</v>
      </c>
      <c r="R27" s="22">
        <v>100143.71771999978</v>
      </c>
      <c r="S27" s="20">
        <v>2555698.2000000002</v>
      </c>
      <c r="T27" s="21">
        <v>180994.54652399971</v>
      </c>
      <c r="U27" s="22">
        <v>119541.52398599997</v>
      </c>
      <c r="V27" s="20">
        <v>2336397.600000001</v>
      </c>
      <c r="W27" s="21">
        <v>165463.67803199973</v>
      </c>
      <c r="X27" s="22">
        <v>111101.42109599996</v>
      </c>
      <c r="Y27" s="20">
        <v>2512921.2000000011</v>
      </c>
      <c r="Z27" s="21">
        <v>177965.07938400024</v>
      </c>
      <c r="AA27" s="22">
        <v>113167.66341000004</v>
      </c>
      <c r="AB27" s="20">
        <v>507422.8000000001</v>
      </c>
      <c r="AC27" s="21">
        <v>35935.682696000011</v>
      </c>
      <c r="AD27" s="22">
        <v>16689.763371999983</v>
      </c>
      <c r="AE27" s="20"/>
      <c r="AF27" s="21"/>
      <c r="AG27" s="22"/>
      <c r="AH27" s="20"/>
      <c r="AI27" s="21"/>
      <c r="AJ27" s="22"/>
      <c r="AK27" s="20"/>
      <c r="AL27" s="21"/>
      <c r="AM27" s="22"/>
      <c r="AN27" s="20"/>
      <c r="AO27" s="128"/>
      <c r="AP27" s="129"/>
      <c r="AQ27" s="127"/>
      <c r="AR27" s="128"/>
      <c r="AS27" s="129"/>
      <c r="AT27" s="127"/>
      <c r="AU27" s="21"/>
      <c r="AV27" s="22"/>
    </row>
    <row r="28" spans="1:48" x14ac:dyDescent="0.25">
      <c r="A28" s="15">
        <v>25</v>
      </c>
      <c r="B28" s="16" t="s">
        <v>539</v>
      </c>
      <c r="C28" s="122">
        <v>182</v>
      </c>
      <c r="D28" s="74">
        <v>0.4</v>
      </c>
      <c r="E28" s="74" t="s">
        <v>202</v>
      </c>
      <c r="F28" s="69">
        <v>41110</v>
      </c>
      <c r="G28" s="69">
        <v>41110</v>
      </c>
      <c r="H28" s="67" t="s">
        <v>211</v>
      </c>
      <c r="I28" s="65">
        <f t="shared" si="4"/>
        <v>1192339.8999999992</v>
      </c>
      <c r="J28" s="17">
        <f t="shared" si="5"/>
        <v>98701.896921999985</v>
      </c>
      <c r="K28" s="18">
        <f t="shared" si="3"/>
        <v>8.2780000000000048E-2</v>
      </c>
      <c r="L28" s="11">
        <f t="shared" si="6"/>
        <v>64679.798630000019</v>
      </c>
      <c r="M28" s="20">
        <v>254410.79999999935</v>
      </c>
      <c r="N28" s="21">
        <v>21060.126024000001</v>
      </c>
      <c r="O28" s="22">
        <v>13148.497531000005</v>
      </c>
      <c r="P28" s="20">
        <v>245700.19999999943</v>
      </c>
      <c r="Q28" s="21">
        <v>20339.062556000008</v>
      </c>
      <c r="R28" s="22">
        <v>13315.814249000005</v>
      </c>
      <c r="S28" s="20">
        <v>245098.10000000009</v>
      </c>
      <c r="T28" s="21">
        <v>20289.220718000008</v>
      </c>
      <c r="U28" s="22">
        <v>14178.359214000006</v>
      </c>
      <c r="V28" s="20">
        <v>219913.60000000012</v>
      </c>
      <c r="W28" s="21">
        <v>18204.447807999994</v>
      </c>
      <c r="X28" s="22">
        <v>12938.292951000012</v>
      </c>
      <c r="Y28" s="20">
        <v>131453.30000000005</v>
      </c>
      <c r="Z28" s="21">
        <v>10881.704173999977</v>
      </c>
      <c r="AA28" s="22">
        <v>7294.6196430000009</v>
      </c>
      <c r="AB28" s="20">
        <v>95763.900000000067</v>
      </c>
      <c r="AC28" s="21">
        <v>7927.3356419999918</v>
      </c>
      <c r="AD28" s="22">
        <v>3804.2150419999994</v>
      </c>
      <c r="AE28" s="20"/>
      <c r="AF28" s="21"/>
      <c r="AG28" s="22"/>
      <c r="AH28" s="20"/>
      <c r="AI28" s="21"/>
      <c r="AJ28" s="22"/>
      <c r="AK28" s="20"/>
      <c r="AL28" s="21"/>
      <c r="AM28" s="22"/>
      <c r="AN28" s="20"/>
      <c r="AO28" s="128"/>
      <c r="AP28" s="129"/>
      <c r="AQ28" s="127"/>
      <c r="AR28" s="128"/>
      <c r="AS28" s="129"/>
      <c r="AT28" s="127"/>
      <c r="AU28" s="21"/>
      <c r="AV28" s="22"/>
    </row>
    <row r="29" spans="1:48" x14ac:dyDescent="0.25">
      <c r="A29" s="15">
        <v>26</v>
      </c>
      <c r="B29" s="16" t="s">
        <v>540</v>
      </c>
      <c r="C29" s="122">
        <v>183</v>
      </c>
      <c r="D29" s="74">
        <v>0.32</v>
      </c>
      <c r="E29" s="74" t="s">
        <v>202</v>
      </c>
      <c r="F29" s="69">
        <v>41081</v>
      </c>
      <c r="G29" s="69">
        <v>41081</v>
      </c>
      <c r="H29" s="67" t="s">
        <v>212</v>
      </c>
      <c r="I29" s="65">
        <f t="shared" si="4"/>
        <v>730178.65200000023</v>
      </c>
      <c r="J29" s="17">
        <f t="shared" si="5"/>
        <v>62642.026555080025</v>
      </c>
      <c r="K29" s="18">
        <f t="shared" si="3"/>
        <v>8.5790000000000005E-2</v>
      </c>
      <c r="L29" s="11">
        <f t="shared" si="6"/>
        <v>42970.907414159985</v>
      </c>
      <c r="M29" s="20">
        <v>94390.079999999987</v>
      </c>
      <c r="N29" s="21">
        <v>8097.7249632000003</v>
      </c>
      <c r="O29" s="22">
        <v>5159.150985960001</v>
      </c>
      <c r="P29" s="20">
        <v>128115.01200000012</v>
      </c>
      <c r="Q29" s="21">
        <v>10990.98687948002</v>
      </c>
      <c r="R29" s="22">
        <v>7302.3460427999999</v>
      </c>
      <c r="S29" s="20">
        <v>183105.0720000001</v>
      </c>
      <c r="T29" s="21">
        <v>15708.584126880005</v>
      </c>
      <c r="U29" s="22">
        <v>11274.3801924</v>
      </c>
      <c r="V29" s="20">
        <v>168286.77599999995</v>
      </c>
      <c r="W29" s="21">
        <v>14437.322513039995</v>
      </c>
      <c r="X29" s="22">
        <v>10596.476961479986</v>
      </c>
      <c r="Y29" s="20">
        <v>96280.548000000083</v>
      </c>
      <c r="Z29" s="21">
        <v>8259.9082129200015</v>
      </c>
      <c r="AA29" s="22">
        <v>5877.5719503599967</v>
      </c>
      <c r="AB29" s="20">
        <v>60001.163999999975</v>
      </c>
      <c r="AC29" s="21">
        <v>5147.4998595599991</v>
      </c>
      <c r="AD29" s="22">
        <v>2760.9812811599995</v>
      </c>
      <c r="AE29" s="20"/>
      <c r="AF29" s="21"/>
      <c r="AG29" s="22"/>
      <c r="AH29" s="20"/>
      <c r="AI29" s="21"/>
      <c r="AJ29" s="22"/>
      <c r="AK29" s="20"/>
      <c r="AL29" s="21"/>
      <c r="AM29" s="22"/>
      <c r="AN29" s="20"/>
      <c r="AO29" s="128"/>
      <c r="AP29" s="129"/>
      <c r="AQ29" s="127"/>
      <c r="AR29" s="128"/>
      <c r="AS29" s="129"/>
      <c r="AT29" s="127"/>
      <c r="AU29" s="21"/>
      <c r="AV29" s="22"/>
    </row>
    <row r="30" spans="1:48" x14ac:dyDescent="0.25">
      <c r="A30" s="15">
        <v>27</v>
      </c>
      <c r="B30" s="16" t="s">
        <v>458</v>
      </c>
      <c r="C30" s="122">
        <v>184</v>
      </c>
      <c r="D30" s="74">
        <v>3.996</v>
      </c>
      <c r="E30" s="74" t="s">
        <v>202</v>
      </c>
      <c r="F30" s="69">
        <v>40336</v>
      </c>
      <c r="G30" s="69">
        <v>40336</v>
      </c>
      <c r="H30" s="67" t="s">
        <v>213</v>
      </c>
      <c r="I30" s="65">
        <f t="shared" si="4"/>
        <v>14678409</v>
      </c>
      <c r="J30" s="17">
        <f t="shared" si="5"/>
        <v>1039524.925380004</v>
      </c>
      <c r="K30" s="18">
        <f t="shared" si="3"/>
        <v>7.0820000000000272E-2</v>
      </c>
      <c r="L30" s="11">
        <f t="shared" si="6"/>
        <v>654993.99182999949</v>
      </c>
      <c r="M30" s="20">
        <v>2886126</v>
      </c>
      <c r="N30" s="21">
        <v>204395.44332000054</v>
      </c>
      <c r="O30" s="22">
        <v>115598.16842999995</v>
      </c>
      <c r="P30" s="20">
        <v>2685867</v>
      </c>
      <c r="Q30" s="21">
        <v>190213.10094000053</v>
      </c>
      <c r="R30" s="22">
        <v>115081.50575999983</v>
      </c>
      <c r="S30" s="20">
        <v>2847210</v>
      </c>
      <c r="T30" s="21">
        <v>201639.41220000139</v>
      </c>
      <c r="U30" s="22">
        <v>134045.0852399999</v>
      </c>
      <c r="V30" s="20">
        <v>2799429</v>
      </c>
      <c r="W30" s="21">
        <v>198255.56178000011</v>
      </c>
      <c r="X30" s="22">
        <v>132859.62383999996</v>
      </c>
      <c r="Y30" s="20">
        <v>2901864</v>
      </c>
      <c r="Z30" s="21">
        <v>205510.00848000147</v>
      </c>
      <c r="AA30" s="22">
        <v>134452.55900999988</v>
      </c>
      <c r="AB30" s="20">
        <v>557913</v>
      </c>
      <c r="AC30" s="21">
        <v>39511.39865999997</v>
      </c>
      <c r="AD30" s="22">
        <v>22957.049550000007</v>
      </c>
      <c r="AE30" s="20"/>
      <c r="AF30" s="21"/>
      <c r="AG30" s="22"/>
      <c r="AH30" s="20"/>
      <c r="AI30" s="21"/>
      <c r="AJ30" s="22"/>
      <c r="AK30" s="20"/>
      <c r="AL30" s="21"/>
      <c r="AM30" s="22"/>
      <c r="AN30" s="20"/>
      <c r="AO30" s="128"/>
      <c r="AP30" s="129"/>
      <c r="AQ30" s="127"/>
      <c r="AR30" s="128"/>
      <c r="AS30" s="129"/>
      <c r="AT30" s="127"/>
      <c r="AU30" s="21"/>
      <c r="AV30" s="22"/>
    </row>
    <row r="31" spans="1:48" x14ac:dyDescent="0.25">
      <c r="A31" s="15">
        <v>28</v>
      </c>
      <c r="B31" s="16" t="s">
        <v>541</v>
      </c>
      <c r="C31" s="122">
        <v>188</v>
      </c>
      <c r="D31" s="74">
        <v>0.24</v>
      </c>
      <c r="E31" s="74" t="s">
        <v>202</v>
      </c>
      <c r="F31" s="69">
        <v>40918</v>
      </c>
      <c r="G31" s="69">
        <v>40918</v>
      </c>
      <c r="H31" s="67" t="s">
        <v>214</v>
      </c>
      <c r="I31" s="65">
        <f t="shared" si="4"/>
        <v>0</v>
      </c>
      <c r="J31" s="17">
        <f t="shared" si="5"/>
        <v>0</v>
      </c>
      <c r="K31" s="18" t="e">
        <f t="shared" si="3"/>
        <v>#DIV/0!</v>
      </c>
      <c r="L31" s="11">
        <f t="shared" si="6"/>
        <v>0</v>
      </c>
      <c r="M31" s="20">
        <v>0</v>
      </c>
      <c r="N31" s="21">
        <v>0</v>
      </c>
      <c r="O31" s="22">
        <v>0</v>
      </c>
      <c r="P31" s="20">
        <v>0</v>
      </c>
      <c r="Q31" s="21">
        <v>0</v>
      </c>
      <c r="R31" s="22">
        <v>0</v>
      </c>
      <c r="S31" s="20">
        <v>0</v>
      </c>
      <c r="T31" s="21">
        <v>0</v>
      </c>
      <c r="U31" s="22">
        <v>0</v>
      </c>
      <c r="V31" s="20">
        <v>0</v>
      </c>
      <c r="W31" s="21">
        <v>0</v>
      </c>
      <c r="X31" s="22">
        <v>0</v>
      </c>
      <c r="Y31" s="20">
        <v>0</v>
      </c>
      <c r="Z31" s="21">
        <v>0</v>
      </c>
      <c r="AA31" s="22">
        <v>0</v>
      </c>
      <c r="AB31" s="20">
        <v>0</v>
      </c>
      <c r="AC31" s="21">
        <v>0</v>
      </c>
      <c r="AD31" s="22">
        <v>0</v>
      </c>
      <c r="AE31" s="20"/>
      <c r="AF31" s="21"/>
      <c r="AG31" s="22"/>
      <c r="AH31" s="20"/>
      <c r="AI31" s="21"/>
      <c r="AJ31" s="22"/>
      <c r="AK31" s="20"/>
      <c r="AL31" s="21"/>
      <c r="AM31" s="22"/>
      <c r="AN31" s="20"/>
      <c r="AO31" s="128"/>
      <c r="AP31" s="129"/>
      <c r="AQ31" s="127"/>
      <c r="AR31" s="128"/>
      <c r="AS31" s="129"/>
      <c r="AT31" s="127"/>
      <c r="AU31" s="21"/>
      <c r="AV31" s="22"/>
    </row>
    <row r="32" spans="1:48" x14ac:dyDescent="0.25">
      <c r="A32" s="15">
        <v>29</v>
      </c>
      <c r="B32" s="16" t="s">
        <v>542</v>
      </c>
      <c r="C32" s="122">
        <v>189</v>
      </c>
      <c r="D32" s="74">
        <v>0.12</v>
      </c>
      <c r="E32" s="74" t="s">
        <v>202</v>
      </c>
      <c r="F32" s="69">
        <v>40942</v>
      </c>
      <c r="G32" s="69">
        <v>40942</v>
      </c>
      <c r="H32" s="67" t="s">
        <v>215</v>
      </c>
      <c r="I32" s="65">
        <f t="shared" si="4"/>
        <v>0</v>
      </c>
      <c r="J32" s="17">
        <f t="shared" si="5"/>
        <v>0</v>
      </c>
      <c r="K32" s="18" t="e">
        <f t="shared" si="3"/>
        <v>#DIV/0!</v>
      </c>
      <c r="L32" s="11">
        <f t="shared" si="6"/>
        <v>0</v>
      </c>
      <c r="M32" s="20">
        <v>0</v>
      </c>
      <c r="N32" s="21">
        <v>0</v>
      </c>
      <c r="O32" s="22">
        <v>0</v>
      </c>
      <c r="P32" s="20">
        <v>0</v>
      </c>
      <c r="Q32" s="21">
        <v>0</v>
      </c>
      <c r="R32" s="22">
        <v>0</v>
      </c>
      <c r="S32" s="20">
        <v>0</v>
      </c>
      <c r="T32" s="21">
        <v>0</v>
      </c>
      <c r="U32" s="22">
        <v>0</v>
      </c>
      <c r="V32" s="20">
        <v>0</v>
      </c>
      <c r="W32" s="21">
        <v>0</v>
      </c>
      <c r="X32" s="22">
        <v>0</v>
      </c>
      <c r="Y32" s="20">
        <v>0</v>
      </c>
      <c r="Z32" s="21">
        <v>0</v>
      </c>
      <c r="AA32" s="22">
        <v>0</v>
      </c>
      <c r="AB32" s="20">
        <v>0</v>
      </c>
      <c r="AC32" s="21">
        <v>0</v>
      </c>
      <c r="AD32" s="22">
        <v>0</v>
      </c>
      <c r="AE32" s="20"/>
      <c r="AF32" s="21"/>
      <c r="AG32" s="22"/>
      <c r="AH32" s="20"/>
      <c r="AI32" s="21"/>
      <c r="AJ32" s="22"/>
      <c r="AK32" s="20"/>
      <c r="AL32" s="21"/>
      <c r="AM32" s="22"/>
      <c r="AN32" s="20"/>
      <c r="AO32" s="128"/>
      <c r="AP32" s="129"/>
      <c r="AQ32" s="127"/>
      <c r="AR32" s="128"/>
      <c r="AS32" s="129"/>
      <c r="AT32" s="127"/>
      <c r="AU32" s="21"/>
      <c r="AV32" s="22"/>
    </row>
    <row r="33" spans="1:48" x14ac:dyDescent="0.25">
      <c r="A33" s="15">
        <v>30</v>
      </c>
      <c r="B33" s="16" t="s">
        <v>185</v>
      </c>
      <c r="C33" s="122">
        <v>195</v>
      </c>
      <c r="D33" s="74">
        <v>1.9990000000000001</v>
      </c>
      <c r="E33" s="74" t="s">
        <v>202</v>
      </c>
      <c r="F33" s="69">
        <v>41061</v>
      </c>
      <c r="G33" s="69">
        <v>41061</v>
      </c>
      <c r="H33" s="67" t="s">
        <v>567</v>
      </c>
      <c r="I33" s="65">
        <f t="shared" si="4"/>
        <v>8184435.9199999999</v>
      </c>
      <c r="J33" s="17">
        <f t="shared" si="5"/>
        <v>605402.72500239976</v>
      </c>
      <c r="K33" s="18">
        <f t="shared" si="3"/>
        <v>7.3969999999999966E-2</v>
      </c>
      <c r="L33" s="11">
        <f t="shared" si="6"/>
        <v>376356.15368479991</v>
      </c>
      <c r="M33" s="20">
        <v>1442595.3199999984</v>
      </c>
      <c r="N33" s="21">
        <v>106708.77582039991</v>
      </c>
      <c r="O33" s="22">
        <v>62284.054149200048</v>
      </c>
      <c r="P33" s="20">
        <v>1346476.2000000004</v>
      </c>
      <c r="Q33" s="21">
        <v>99598.844513999997</v>
      </c>
      <c r="R33" s="22">
        <v>61895.065030399943</v>
      </c>
      <c r="S33" s="20">
        <v>1432082.0400000005</v>
      </c>
      <c r="T33" s="21">
        <v>105931.10849880004</v>
      </c>
      <c r="U33" s="22">
        <v>71623.838884400058</v>
      </c>
      <c r="V33" s="20">
        <v>1358485.8800000006</v>
      </c>
      <c r="W33" s="21">
        <v>100487.20054359996</v>
      </c>
      <c r="X33" s="22">
        <v>68705.953774799927</v>
      </c>
      <c r="Y33" s="20">
        <v>1443764.0400000007</v>
      </c>
      <c r="Z33" s="21">
        <v>106795.22603879993</v>
      </c>
      <c r="AA33" s="22">
        <v>71279.156322799929</v>
      </c>
      <c r="AB33" s="20">
        <v>1161032.44</v>
      </c>
      <c r="AC33" s="21">
        <v>85881.56958679996</v>
      </c>
      <c r="AD33" s="22">
        <v>40568.085523199981</v>
      </c>
      <c r="AE33" s="20"/>
      <c r="AF33" s="21"/>
      <c r="AG33" s="22"/>
      <c r="AH33" s="20"/>
      <c r="AI33" s="21"/>
      <c r="AJ33" s="22"/>
      <c r="AK33" s="20"/>
      <c r="AL33" s="21"/>
      <c r="AM33" s="22"/>
      <c r="AN33" s="20"/>
      <c r="AO33" s="128"/>
      <c r="AP33" s="129"/>
      <c r="AQ33" s="127"/>
      <c r="AR33" s="128"/>
      <c r="AS33" s="129"/>
      <c r="AT33" s="127"/>
      <c r="AU33" s="21"/>
      <c r="AV33" s="22"/>
    </row>
    <row r="34" spans="1:48" x14ac:dyDescent="0.25">
      <c r="A34" s="15">
        <v>31</v>
      </c>
      <c r="B34" s="16" t="s">
        <v>186</v>
      </c>
      <c r="C34" s="122">
        <v>197</v>
      </c>
      <c r="D34" s="74">
        <v>0.123</v>
      </c>
      <c r="E34" s="74" t="s">
        <v>202</v>
      </c>
      <c r="F34" s="69">
        <v>41222</v>
      </c>
      <c r="G34" s="69">
        <v>41222</v>
      </c>
      <c r="H34" s="67" t="s">
        <v>216</v>
      </c>
      <c r="I34" s="65">
        <f t="shared" si="4"/>
        <v>421983.9111999998</v>
      </c>
      <c r="J34" s="17">
        <f t="shared" si="5"/>
        <v>41873.463508376022</v>
      </c>
      <c r="K34" s="18">
        <f t="shared" si="3"/>
        <v>9.9230000000000096E-2</v>
      </c>
      <c r="L34" s="11">
        <f t="shared" si="6"/>
        <v>30603.700971083977</v>
      </c>
      <c r="M34" s="20">
        <v>80264.503599999924</v>
      </c>
      <c r="N34" s="21">
        <v>7964.6466922279997</v>
      </c>
      <c r="O34" s="22">
        <v>5469.1437384839937</v>
      </c>
      <c r="P34" s="20">
        <v>79450.266800000056</v>
      </c>
      <c r="Q34" s="21">
        <v>7883.8499745640074</v>
      </c>
      <c r="R34" s="22">
        <v>5644.2474727719991</v>
      </c>
      <c r="S34" s="20">
        <v>81381.759999999878</v>
      </c>
      <c r="T34" s="21">
        <v>8075.5120448000052</v>
      </c>
      <c r="U34" s="22">
        <v>6141.2568607119983</v>
      </c>
      <c r="V34" s="20">
        <v>83814.429999999949</v>
      </c>
      <c r="W34" s="21">
        <v>8316.9058889000007</v>
      </c>
      <c r="X34" s="22">
        <v>6350.0721689479951</v>
      </c>
      <c r="Y34" s="20">
        <v>84283.583200000008</v>
      </c>
      <c r="Z34" s="21">
        <v>8363.4599609360048</v>
      </c>
      <c r="AA34" s="22">
        <v>6275.8292149159952</v>
      </c>
      <c r="AB34" s="20">
        <v>12789.367599999998</v>
      </c>
      <c r="AC34" s="21">
        <v>1269.0889469480003</v>
      </c>
      <c r="AD34" s="22">
        <v>723.15151525199997</v>
      </c>
      <c r="AE34" s="20"/>
      <c r="AF34" s="21"/>
      <c r="AG34" s="22"/>
      <c r="AH34" s="20"/>
      <c r="AI34" s="21"/>
      <c r="AJ34" s="22"/>
      <c r="AK34" s="20"/>
      <c r="AL34" s="21"/>
      <c r="AM34" s="22"/>
      <c r="AN34" s="20"/>
      <c r="AO34" s="128"/>
      <c r="AP34" s="129"/>
      <c r="AQ34" s="127"/>
      <c r="AR34" s="128"/>
      <c r="AS34" s="129"/>
      <c r="AT34" s="127"/>
      <c r="AU34" s="21"/>
      <c r="AV34" s="22"/>
    </row>
    <row r="35" spans="1:48" x14ac:dyDescent="0.25">
      <c r="A35" s="15">
        <v>32</v>
      </c>
      <c r="B35" s="16" t="s">
        <v>543</v>
      </c>
      <c r="C35" s="122">
        <v>216</v>
      </c>
      <c r="D35" s="74">
        <v>0.1</v>
      </c>
      <c r="E35" s="74" t="s">
        <v>202</v>
      </c>
      <c r="F35" s="69">
        <v>41554</v>
      </c>
      <c r="G35" s="69">
        <v>41554</v>
      </c>
      <c r="H35" s="67" t="s">
        <v>428</v>
      </c>
      <c r="I35" s="65">
        <f t="shared" si="4"/>
        <v>270231.54079999996</v>
      </c>
      <c r="J35" s="17">
        <f t="shared" si="5"/>
        <v>26815.07579358399</v>
      </c>
      <c r="K35" s="18">
        <f t="shared" si="3"/>
        <v>9.9229999999999985E-2</v>
      </c>
      <c r="L35" s="11">
        <f t="shared" si="6"/>
        <v>19715.780246875991</v>
      </c>
      <c r="M35" s="20">
        <v>67424.023999999961</v>
      </c>
      <c r="N35" s="21">
        <v>6690.4859015199936</v>
      </c>
      <c r="O35" s="22">
        <v>4645.4589932319986</v>
      </c>
      <c r="P35" s="20">
        <v>64011.141200000035</v>
      </c>
      <c r="Q35" s="21">
        <v>6351.8255412760018</v>
      </c>
      <c r="R35" s="22">
        <v>4563.4365238119963</v>
      </c>
      <c r="S35" s="20">
        <v>68204.821999999986</v>
      </c>
      <c r="T35" s="21">
        <v>6767.9644870600014</v>
      </c>
      <c r="U35" s="22">
        <v>5122.5045703240048</v>
      </c>
      <c r="V35" s="20">
        <v>61589.978399999993</v>
      </c>
      <c r="W35" s="21">
        <v>6111.5735566319918</v>
      </c>
      <c r="X35" s="22">
        <v>4697.7919998279922</v>
      </c>
      <c r="Y35" s="20">
        <v>9001.5751999999975</v>
      </c>
      <c r="Z35" s="21">
        <v>893.22630709600003</v>
      </c>
      <c r="AA35" s="22">
        <v>686.58815967999999</v>
      </c>
      <c r="AB35" s="20">
        <v>0</v>
      </c>
      <c r="AC35" s="21">
        <v>0</v>
      </c>
      <c r="AD35" s="22">
        <v>0</v>
      </c>
      <c r="AE35" s="20"/>
      <c r="AF35" s="21"/>
      <c r="AG35" s="22"/>
      <c r="AH35" s="20"/>
      <c r="AI35" s="21"/>
      <c r="AJ35" s="22"/>
      <c r="AK35" s="20"/>
      <c r="AL35" s="21"/>
      <c r="AM35" s="22"/>
      <c r="AN35" s="20"/>
      <c r="AO35" s="128"/>
      <c r="AP35" s="129"/>
      <c r="AQ35" s="127"/>
      <c r="AR35" s="128"/>
      <c r="AS35" s="129"/>
      <c r="AT35" s="127"/>
      <c r="AU35" s="21"/>
      <c r="AV35" s="22"/>
    </row>
    <row r="36" spans="1:48" x14ac:dyDescent="0.25">
      <c r="A36" s="15">
        <v>33</v>
      </c>
      <c r="B36" s="16" t="s">
        <v>544</v>
      </c>
      <c r="C36" s="122">
        <v>215</v>
      </c>
      <c r="D36" s="74">
        <v>0.16</v>
      </c>
      <c r="E36" s="74" t="s">
        <v>202</v>
      </c>
      <c r="F36" s="69">
        <v>41075</v>
      </c>
      <c r="G36" s="69">
        <v>41075</v>
      </c>
      <c r="H36" s="67" t="s">
        <v>217</v>
      </c>
      <c r="I36" s="65">
        <f t="shared" si="4"/>
        <v>540902.56800000009</v>
      </c>
      <c r="J36" s="17">
        <f t="shared" si="5"/>
        <v>51937.464579359897</v>
      </c>
      <c r="K36" s="18">
        <f t="shared" si="3"/>
        <v>9.60199999999998E-2</v>
      </c>
      <c r="L36" s="11">
        <f t="shared" si="6"/>
        <v>37081.795187039985</v>
      </c>
      <c r="M36" s="20">
        <v>108583.98600000005</v>
      </c>
      <c r="N36" s="21">
        <v>10426.23433571995</v>
      </c>
      <c r="O36" s="22">
        <v>7088.4806168999985</v>
      </c>
      <c r="P36" s="20">
        <v>101865.76799999998</v>
      </c>
      <c r="Q36" s="21">
        <v>9781.151043359996</v>
      </c>
      <c r="R36" s="22">
        <v>6926.2645441199938</v>
      </c>
      <c r="S36" s="20">
        <v>108008.05800000002</v>
      </c>
      <c r="T36" s="21">
        <v>10370.93372915999</v>
      </c>
      <c r="U36" s="22">
        <v>7769.7942410400019</v>
      </c>
      <c r="V36" s="20">
        <v>94980.198000000077</v>
      </c>
      <c r="W36" s="21">
        <v>9119.9986119599853</v>
      </c>
      <c r="X36" s="22">
        <v>6892.8172780799969</v>
      </c>
      <c r="Y36" s="20">
        <v>75995.033999999985</v>
      </c>
      <c r="Z36" s="21">
        <v>7297.043164679988</v>
      </c>
      <c r="AA36" s="22">
        <v>5428.9843844399911</v>
      </c>
      <c r="AB36" s="20">
        <v>51469.523999999947</v>
      </c>
      <c r="AC36" s="21">
        <v>4942.1036944799898</v>
      </c>
      <c r="AD36" s="22">
        <v>2975.4541224599989</v>
      </c>
      <c r="AE36" s="20"/>
      <c r="AF36" s="21"/>
      <c r="AG36" s="22"/>
      <c r="AH36" s="20"/>
      <c r="AI36" s="21"/>
      <c r="AJ36" s="22"/>
      <c r="AK36" s="20"/>
      <c r="AL36" s="21"/>
      <c r="AM36" s="22"/>
      <c r="AN36" s="20"/>
      <c r="AO36" s="128"/>
      <c r="AP36" s="129"/>
      <c r="AQ36" s="127"/>
      <c r="AR36" s="128"/>
      <c r="AS36" s="129"/>
      <c r="AT36" s="127"/>
      <c r="AU36" s="21"/>
      <c r="AV36" s="22"/>
    </row>
    <row r="37" spans="1:48" x14ac:dyDescent="0.25">
      <c r="A37" s="15">
        <v>34</v>
      </c>
      <c r="B37" s="16" t="s">
        <v>187</v>
      </c>
      <c r="C37" s="122">
        <v>218</v>
      </c>
      <c r="D37" s="74">
        <v>1.9990000000000001</v>
      </c>
      <c r="E37" s="74" t="s">
        <v>202</v>
      </c>
      <c r="F37" s="69">
        <v>41222</v>
      </c>
      <c r="G37" s="69">
        <v>41222</v>
      </c>
      <c r="H37" s="67" t="s">
        <v>218</v>
      </c>
      <c r="I37" s="65">
        <f t="shared" si="4"/>
        <v>6656911.1984028015</v>
      </c>
      <c r="J37" s="17">
        <f t="shared" si="5"/>
        <v>492411.72134585469</v>
      </c>
      <c r="K37" s="18">
        <f t="shared" si="3"/>
        <v>7.3969999999999925E-2</v>
      </c>
      <c r="L37" s="11">
        <f t="shared" si="6"/>
        <v>310198.17130534269</v>
      </c>
      <c r="M37" s="20">
        <v>1396822.1996551999</v>
      </c>
      <c r="N37" s="21">
        <v>103322.93810849496</v>
      </c>
      <c r="O37" s="22">
        <v>60283.229667102234</v>
      </c>
      <c r="P37" s="20">
        <v>1332180.5996638022</v>
      </c>
      <c r="Q37" s="21">
        <v>98541.39895713095</v>
      </c>
      <c r="R37" s="22">
        <v>61342.72998253446</v>
      </c>
      <c r="S37" s="20">
        <v>1395346.7996563027</v>
      </c>
      <c r="T37" s="21">
        <v>103213.80277057647</v>
      </c>
      <c r="U37" s="22">
        <v>69879.796866738237</v>
      </c>
      <c r="V37" s="20">
        <v>1077100.7997488983</v>
      </c>
      <c r="W37" s="21">
        <v>79673.146157426061</v>
      </c>
      <c r="X37" s="22">
        <v>55278.286499105154</v>
      </c>
      <c r="Y37" s="20">
        <v>755615.39982869965</v>
      </c>
      <c r="Z37" s="21">
        <v>55892.871125329068</v>
      </c>
      <c r="AA37" s="22">
        <v>38474.751471262935</v>
      </c>
      <c r="AB37" s="20">
        <v>699845.39984989946</v>
      </c>
      <c r="AC37" s="21">
        <v>51767.56422689723</v>
      </c>
      <c r="AD37" s="22">
        <v>24939.376818599663</v>
      </c>
      <c r="AE37" s="20"/>
      <c r="AF37" s="21"/>
      <c r="AG37" s="22"/>
      <c r="AH37" s="20"/>
      <c r="AI37" s="21"/>
      <c r="AJ37" s="22"/>
      <c r="AK37" s="20"/>
      <c r="AL37" s="21"/>
      <c r="AM37" s="22"/>
      <c r="AN37" s="20"/>
      <c r="AO37" s="128"/>
      <c r="AP37" s="129"/>
      <c r="AQ37" s="127"/>
      <c r="AR37" s="128"/>
      <c r="AS37" s="129"/>
      <c r="AT37" s="127"/>
      <c r="AU37" s="21"/>
      <c r="AV37" s="22"/>
    </row>
    <row r="38" spans="1:48" x14ac:dyDescent="0.25">
      <c r="A38" s="15">
        <v>35</v>
      </c>
      <c r="B38" s="16" t="s">
        <v>651</v>
      </c>
      <c r="C38" s="122">
        <v>11</v>
      </c>
      <c r="D38" s="74">
        <v>3.12</v>
      </c>
      <c r="E38" s="74" t="s">
        <v>202</v>
      </c>
      <c r="F38" s="69">
        <v>40910</v>
      </c>
      <c r="G38" s="69">
        <v>40910</v>
      </c>
      <c r="H38" s="67" t="s">
        <v>219</v>
      </c>
      <c r="I38" s="65">
        <f t="shared" si="4"/>
        <v>11823063.20000001</v>
      </c>
      <c r="J38" s="17">
        <f t="shared" si="5"/>
        <v>845112.55753599864</v>
      </c>
      <c r="K38" s="18">
        <f t="shared" si="3"/>
        <v>7.1479999999999821E-2</v>
      </c>
      <c r="L38" s="11">
        <f t="shared" si="6"/>
        <v>512274.92578799999</v>
      </c>
      <c r="M38" s="20">
        <v>2133204.0000000037</v>
      </c>
      <c r="N38" s="21">
        <v>152481.42191999941</v>
      </c>
      <c r="O38" s="22">
        <v>86994.993176000164</v>
      </c>
      <c r="P38" s="20">
        <v>1624104.7999999973</v>
      </c>
      <c r="Q38" s="21">
        <v>116091.01110399954</v>
      </c>
      <c r="R38" s="22">
        <v>69274.569563999918</v>
      </c>
      <c r="S38" s="20">
        <v>2193323.9999999967</v>
      </c>
      <c r="T38" s="21">
        <v>156778.79952000003</v>
      </c>
      <c r="U38" s="22">
        <v>104401.77909599994</v>
      </c>
      <c r="V38" s="20">
        <v>2095241.6000000075</v>
      </c>
      <c r="W38" s="21">
        <v>149767.86956799999</v>
      </c>
      <c r="X38" s="22">
        <v>101111.50691999999</v>
      </c>
      <c r="Y38" s="20">
        <v>2138159.2000000067</v>
      </c>
      <c r="Z38" s="21">
        <v>152835.61961600004</v>
      </c>
      <c r="AA38" s="22">
        <v>99707.573144000053</v>
      </c>
      <c r="AB38" s="20">
        <v>1639029.5999999989</v>
      </c>
      <c r="AC38" s="21">
        <v>117157.83580799968</v>
      </c>
      <c r="AD38" s="22">
        <v>50784.503887999927</v>
      </c>
      <c r="AE38" s="20"/>
      <c r="AF38" s="21"/>
      <c r="AG38" s="22"/>
      <c r="AH38" s="20"/>
      <c r="AI38" s="21"/>
      <c r="AJ38" s="22"/>
      <c r="AK38" s="20"/>
      <c r="AL38" s="21"/>
      <c r="AM38" s="22"/>
      <c r="AN38" s="20"/>
      <c r="AO38" s="128"/>
      <c r="AP38" s="129"/>
      <c r="AQ38" s="127"/>
      <c r="AR38" s="128"/>
      <c r="AS38" s="129"/>
      <c r="AT38" s="127"/>
      <c r="AU38" s="21"/>
      <c r="AV38" s="22"/>
    </row>
    <row r="39" spans="1:48" x14ac:dyDescent="0.25">
      <c r="A39" s="15">
        <v>36</v>
      </c>
      <c r="B39" s="16" t="s">
        <v>531</v>
      </c>
      <c r="C39" s="122">
        <v>238</v>
      </c>
      <c r="D39" s="74">
        <v>0.99</v>
      </c>
      <c r="E39" s="74" t="s">
        <v>202</v>
      </c>
      <c r="F39" s="69">
        <v>41015</v>
      </c>
      <c r="G39" s="69">
        <v>41015</v>
      </c>
      <c r="H39" s="67" t="s">
        <v>605</v>
      </c>
      <c r="I39" s="65">
        <f t="shared" si="4"/>
        <v>4143435.8000000026</v>
      </c>
      <c r="J39" s="17">
        <f t="shared" si="5"/>
        <v>343905.17140000034</v>
      </c>
      <c r="K39" s="18">
        <f t="shared" ref="K39:K53" si="7">J39/I39</f>
        <v>8.3000000000000032E-2</v>
      </c>
      <c r="L39" s="11">
        <f t="shared" si="6"/>
        <v>227372.92093200004</v>
      </c>
      <c r="M39" s="20">
        <v>718567.10000000207</v>
      </c>
      <c r="N39" s="21">
        <v>59641.069300000199</v>
      </c>
      <c r="O39" s="22">
        <v>37505.981550000011</v>
      </c>
      <c r="P39" s="20">
        <v>674527.80000000016</v>
      </c>
      <c r="Q39" s="21">
        <v>55985.807400000122</v>
      </c>
      <c r="R39" s="22">
        <v>37058.084890999955</v>
      </c>
      <c r="S39" s="20">
        <v>704061.00000000058</v>
      </c>
      <c r="T39" s="21">
        <v>58437.063000000075</v>
      </c>
      <c r="U39" s="22">
        <v>41637.407824000038</v>
      </c>
      <c r="V39" s="20">
        <v>694900.69999999972</v>
      </c>
      <c r="W39" s="21">
        <v>57676.758100000014</v>
      </c>
      <c r="X39" s="22">
        <v>41367.545576000004</v>
      </c>
      <c r="Y39" s="20">
        <v>711742.70000000088</v>
      </c>
      <c r="Z39" s="21">
        <v>59074.644099999867</v>
      </c>
      <c r="AA39" s="22">
        <v>41522.631840000009</v>
      </c>
      <c r="AB39" s="20">
        <v>639636.49999999907</v>
      </c>
      <c r="AC39" s="21">
        <v>53089.829500000073</v>
      </c>
      <c r="AD39" s="22">
        <v>28281.269250999994</v>
      </c>
      <c r="AE39" s="20"/>
      <c r="AF39" s="21"/>
      <c r="AG39" s="22"/>
      <c r="AH39" s="20"/>
      <c r="AI39" s="21"/>
      <c r="AJ39" s="22"/>
      <c r="AK39" s="20"/>
      <c r="AL39" s="21"/>
      <c r="AM39" s="22"/>
      <c r="AN39" s="20"/>
      <c r="AO39" s="128"/>
      <c r="AP39" s="129"/>
      <c r="AQ39" s="127"/>
      <c r="AR39" s="128"/>
      <c r="AS39" s="129"/>
      <c r="AT39" s="127"/>
      <c r="AU39" s="21"/>
      <c r="AV39" s="22"/>
    </row>
    <row r="40" spans="1:48" x14ac:dyDescent="0.25">
      <c r="A40" s="15">
        <v>37</v>
      </c>
      <c r="B40" s="16" t="s">
        <v>534</v>
      </c>
      <c r="C40" s="122">
        <v>239</v>
      </c>
      <c r="D40" s="74">
        <v>0.99</v>
      </c>
      <c r="E40" s="74" t="s">
        <v>202</v>
      </c>
      <c r="F40" s="69">
        <v>41061</v>
      </c>
      <c r="G40" s="69">
        <v>41061</v>
      </c>
      <c r="H40" s="67" t="s">
        <v>599</v>
      </c>
      <c r="I40" s="65">
        <f t="shared" si="4"/>
        <v>3978426.9000000013</v>
      </c>
      <c r="J40" s="17">
        <f t="shared" si="5"/>
        <v>338365.20784500183</v>
      </c>
      <c r="K40" s="18">
        <f t="shared" si="7"/>
        <v>8.5050000000000431E-2</v>
      </c>
      <c r="L40" s="11">
        <f t="shared" si="6"/>
        <v>228709.85642400003</v>
      </c>
      <c r="M40" s="127">
        <v>722580.89999999967</v>
      </c>
      <c r="N40" s="128">
        <v>61455.505545000582</v>
      </c>
      <c r="O40" s="129">
        <v>39173.224572000006</v>
      </c>
      <c r="P40" s="127">
        <v>674671.5000000007</v>
      </c>
      <c r="Q40" s="21">
        <v>57380.811075000362</v>
      </c>
      <c r="R40" s="22">
        <v>38471.779262999989</v>
      </c>
      <c r="S40" s="20">
        <v>703984.20000000065</v>
      </c>
      <c r="T40" s="21">
        <v>59873.856210000689</v>
      </c>
      <c r="U40" s="22">
        <v>42992.784108000043</v>
      </c>
      <c r="V40" s="20">
        <v>683930.40000000061</v>
      </c>
      <c r="W40" s="21">
        <v>58168.280520000051</v>
      </c>
      <c r="X40" s="22">
        <v>42038.807364000008</v>
      </c>
      <c r="Y40" s="20">
        <v>705840.59999999939</v>
      </c>
      <c r="Z40" s="21">
        <v>60031.74303000018</v>
      </c>
      <c r="AA40" s="22">
        <v>42502.090824000028</v>
      </c>
      <c r="AB40" s="20">
        <v>487419.29999999981</v>
      </c>
      <c r="AC40" s="21">
        <v>41455.011465000018</v>
      </c>
      <c r="AD40" s="22">
        <v>23531.170292999985</v>
      </c>
      <c r="AE40" s="20"/>
      <c r="AF40" s="21"/>
      <c r="AG40" s="22"/>
      <c r="AH40" s="20"/>
      <c r="AI40" s="21"/>
      <c r="AJ40" s="22"/>
      <c r="AK40" s="20"/>
      <c r="AL40" s="21"/>
      <c r="AM40" s="22"/>
      <c r="AN40" s="20"/>
      <c r="AO40" s="21"/>
      <c r="AP40" s="22"/>
      <c r="AQ40" s="20"/>
      <c r="AR40" s="21"/>
      <c r="AS40" s="22"/>
      <c r="AT40" s="20"/>
      <c r="AU40" s="21"/>
      <c r="AV40" s="22"/>
    </row>
    <row r="41" spans="1:48" x14ac:dyDescent="0.25">
      <c r="A41" s="15">
        <v>38</v>
      </c>
      <c r="B41" s="16" t="s">
        <v>545</v>
      </c>
      <c r="C41" s="122">
        <v>14</v>
      </c>
      <c r="D41" s="74">
        <v>0.2</v>
      </c>
      <c r="E41" s="74" t="s">
        <v>202</v>
      </c>
      <c r="F41" s="69">
        <v>41100</v>
      </c>
      <c r="G41" s="69">
        <v>41100</v>
      </c>
      <c r="H41" s="67" t="s">
        <v>220</v>
      </c>
      <c r="I41" s="65">
        <f t="shared" si="4"/>
        <v>817318.92080000008</v>
      </c>
      <c r="J41" s="17">
        <f t="shared" si="5"/>
        <v>72700.518005160018</v>
      </c>
      <c r="K41" s="18">
        <f t="shared" si="7"/>
        <v>8.8950000000000015E-2</v>
      </c>
      <c r="L41" s="11">
        <f t="shared" si="6"/>
        <v>49593.349439672027</v>
      </c>
      <c r="M41" s="127">
        <v>138200.54160000006</v>
      </c>
      <c r="N41" s="128">
        <v>12292.93817531998</v>
      </c>
      <c r="O41" s="129">
        <v>8012.6568094720078</v>
      </c>
      <c r="P41" s="127">
        <v>132323.43040000001</v>
      </c>
      <c r="Q41" s="21">
        <v>11770.169134080019</v>
      </c>
      <c r="R41" s="22">
        <v>8061.3776603440065</v>
      </c>
      <c r="S41" s="20">
        <v>141671.30640000012</v>
      </c>
      <c r="T41" s="21">
        <v>12601.662704280012</v>
      </c>
      <c r="U41" s="22">
        <v>9201.9449876640047</v>
      </c>
      <c r="V41" s="20">
        <v>136564.24720000004</v>
      </c>
      <c r="W41" s="21">
        <v>12147.389788440001</v>
      </c>
      <c r="X41" s="22">
        <v>8940.5527159679968</v>
      </c>
      <c r="Y41" s="20">
        <v>138065.86879999982</v>
      </c>
      <c r="Z41" s="21">
        <v>12280.959029760006</v>
      </c>
      <c r="AA41" s="22">
        <v>8873.8457149759997</v>
      </c>
      <c r="AB41" s="20">
        <v>130493.52639999999</v>
      </c>
      <c r="AC41" s="21">
        <v>11607.399173279995</v>
      </c>
      <c r="AD41" s="22">
        <v>6502.9715512480116</v>
      </c>
      <c r="AE41" s="20"/>
      <c r="AF41" s="21"/>
      <c r="AG41" s="22"/>
      <c r="AH41" s="20"/>
      <c r="AI41" s="21"/>
      <c r="AJ41" s="22"/>
      <c r="AK41" s="20"/>
      <c r="AL41" s="21"/>
      <c r="AM41" s="22"/>
      <c r="AN41" s="20"/>
      <c r="AO41" s="21"/>
      <c r="AP41" s="22"/>
      <c r="AQ41" s="20"/>
      <c r="AR41" s="21"/>
      <c r="AS41" s="22"/>
      <c r="AT41" s="20"/>
      <c r="AU41" s="21"/>
      <c r="AV41" s="22"/>
    </row>
    <row r="42" spans="1:48" x14ac:dyDescent="0.25">
      <c r="A42" s="15">
        <v>39</v>
      </c>
      <c r="B42" s="16" t="s">
        <v>546</v>
      </c>
      <c r="C42" s="122">
        <v>15</v>
      </c>
      <c r="D42" s="74">
        <v>0.84</v>
      </c>
      <c r="E42" s="74" t="s">
        <v>202</v>
      </c>
      <c r="F42" s="69">
        <v>40234</v>
      </c>
      <c r="G42" s="69">
        <v>40234</v>
      </c>
      <c r="H42" s="67" t="s">
        <v>221</v>
      </c>
      <c r="I42" s="65">
        <f t="shared" si="4"/>
        <v>2783107.6799999992</v>
      </c>
      <c r="J42" s="17">
        <f t="shared" si="5"/>
        <v>211599.67691040001</v>
      </c>
      <c r="K42" s="18">
        <f t="shared" si="7"/>
        <v>7.6030000000000028E-2</v>
      </c>
      <c r="L42" s="11">
        <f t="shared" si="6"/>
        <v>135097.24887120002</v>
      </c>
      <c r="M42" s="127">
        <v>577519.25999999943</v>
      </c>
      <c r="N42" s="128">
        <v>43908.789337800008</v>
      </c>
      <c r="O42" s="129">
        <v>26148.444838799995</v>
      </c>
      <c r="P42" s="127">
        <v>485602.62</v>
      </c>
      <c r="Q42" s="21">
        <v>36920.36719859999</v>
      </c>
      <c r="R42" s="22">
        <v>23423.162508599984</v>
      </c>
      <c r="S42" s="20">
        <v>527864.93999999959</v>
      </c>
      <c r="T42" s="21">
        <v>40133.571388199947</v>
      </c>
      <c r="U42" s="22">
        <v>27582.324401400012</v>
      </c>
      <c r="V42" s="20">
        <v>516649.08000000077</v>
      </c>
      <c r="W42" s="21">
        <v>39280.82955240005</v>
      </c>
      <c r="X42" s="22">
        <v>27202.327749000015</v>
      </c>
      <c r="Y42" s="20">
        <v>376721.21999999962</v>
      </c>
      <c r="Z42" s="21">
        <v>28642.114356600006</v>
      </c>
      <c r="AA42" s="22">
        <v>19542.760777799991</v>
      </c>
      <c r="AB42" s="20">
        <v>298750.55999999994</v>
      </c>
      <c r="AC42" s="21">
        <v>22714.005076799996</v>
      </c>
      <c r="AD42" s="22">
        <v>11198.2285956</v>
      </c>
      <c r="AE42" s="20"/>
      <c r="AF42" s="21"/>
      <c r="AG42" s="22"/>
      <c r="AH42" s="20"/>
      <c r="AI42" s="21"/>
      <c r="AJ42" s="22"/>
      <c r="AK42" s="20"/>
      <c r="AL42" s="21"/>
      <c r="AM42" s="22"/>
      <c r="AN42" s="20"/>
      <c r="AO42" s="21"/>
      <c r="AP42" s="22"/>
      <c r="AQ42" s="20"/>
      <c r="AR42" s="21"/>
      <c r="AS42" s="22"/>
      <c r="AT42" s="20"/>
      <c r="AU42" s="21"/>
      <c r="AV42" s="22"/>
    </row>
    <row r="43" spans="1:48" x14ac:dyDescent="0.25">
      <c r="A43" s="15">
        <v>40</v>
      </c>
      <c r="B43" s="16" t="s">
        <v>547</v>
      </c>
      <c r="C43" s="122">
        <v>13</v>
      </c>
      <c r="D43" s="74">
        <v>0.2</v>
      </c>
      <c r="E43" s="74" t="s">
        <v>202</v>
      </c>
      <c r="F43" s="69">
        <v>41025</v>
      </c>
      <c r="G43" s="69">
        <v>41064</v>
      </c>
      <c r="H43" s="67" t="s">
        <v>222</v>
      </c>
      <c r="I43" s="65">
        <f t="shared" si="4"/>
        <v>813061.63999999955</v>
      </c>
      <c r="J43" s="17">
        <f t="shared" si="5"/>
        <v>71451.856923200088</v>
      </c>
      <c r="K43" s="18">
        <f t="shared" si="7"/>
        <v>8.7880000000000152E-2</v>
      </c>
      <c r="L43" s="11">
        <f t="shared" si="6"/>
        <v>48541.217973599989</v>
      </c>
      <c r="M43" s="20">
        <v>138161.49599999978</v>
      </c>
      <c r="N43" s="21">
        <v>12141.632268480018</v>
      </c>
      <c r="O43" s="22">
        <v>7876.9923153600057</v>
      </c>
      <c r="P43" s="20">
        <v>131182.40799999997</v>
      </c>
      <c r="Q43" s="21">
        <v>11528.310015040002</v>
      </c>
      <c r="R43" s="22">
        <v>7879.523467759991</v>
      </c>
      <c r="S43" s="20">
        <v>135061.31999999998</v>
      </c>
      <c r="T43" s="21">
        <v>11869.18880160003</v>
      </c>
      <c r="U43" s="22">
        <v>8651.4420894400064</v>
      </c>
      <c r="V43" s="20">
        <v>137513.35199999996</v>
      </c>
      <c r="W43" s="21">
        <v>12084.673373760017</v>
      </c>
      <c r="X43" s="22">
        <v>8857.6218201600004</v>
      </c>
      <c r="Y43" s="20">
        <v>141444.51199999981</v>
      </c>
      <c r="Z43" s="21">
        <v>12430.143714560023</v>
      </c>
      <c r="AA43" s="22">
        <v>8975.7567576799847</v>
      </c>
      <c r="AB43" s="20">
        <v>129698.55199999998</v>
      </c>
      <c r="AC43" s="21">
        <v>11397.908749760003</v>
      </c>
      <c r="AD43" s="22">
        <v>6299.881523199997</v>
      </c>
      <c r="AE43" s="20"/>
      <c r="AF43" s="21"/>
      <c r="AG43" s="22"/>
      <c r="AH43" s="20"/>
      <c r="AI43" s="21"/>
      <c r="AJ43" s="22"/>
      <c r="AK43" s="20"/>
      <c r="AL43" s="21"/>
      <c r="AM43" s="22"/>
      <c r="AN43" s="20"/>
      <c r="AO43" s="21"/>
      <c r="AP43" s="22"/>
      <c r="AQ43" s="20"/>
      <c r="AR43" s="21"/>
      <c r="AS43" s="22"/>
      <c r="AT43" s="20"/>
      <c r="AU43" s="21"/>
      <c r="AV43" s="22"/>
    </row>
    <row r="44" spans="1:48" x14ac:dyDescent="0.25">
      <c r="A44" s="15">
        <v>41</v>
      </c>
      <c r="B44" s="16" t="s">
        <v>652</v>
      </c>
      <c r="C44" s="122">
        <v>382</v>
      </c>
      <c r="D44" s="74">
        <v>1.6719999999999999</v>
      </c>
      <c r="E44" s="74" t="s">
        <v>202</v>
      </c>
      <c r="F44" s="76">
        <v>41898</v>
      </c>
      <c r="G44" s="76">
        <v>41898</v>
      </c>
      <c r="H44" s="67" t="s">
        <v>429</v>
      </c>
      <c r="I44" s="65">
        <f t="shared" si="4"/>
        <v>7009713.5999999978</v>
      </c>
      <c r="J44" s="17">
        <f t="shared" si="5"/>
        <v>518508.51499200094</v>
      </c>
      <c r="K44" s="18">
        <f t="shared" si="7"/>
        <v>7.3970000000000161E-2</v>
      </c>
      <c r="L44" s="11">
        <f t="shared" si="6"/>
        <v>321255.00400400005</v>
      </c>
      <c r="M44" s="20">
        <v>1214243.199999999</v>
      </c>
      <c r="N44" s="21">
        <v>89817.569503999985</v>
      </c>
      <c r="O44" s="22">
        <v>52374.576044000067</v>
      </c>
      <c r="P44" s="20">
        <v>1112805.6000000008</v>
      </c>
      <c r="Q44" s="21">
        <v>82314.230232000016</v>
      </c>
      <c r="R44" s="22">
        <v>51361.259859999976</v>
      </c>
      <c r="S44" s="20">
        <v>1219968.7999999996</v>
      </c>
      <c r="T44" s="21">
        <v>90241.092136000181</v>
      </c>
      <c r="U44" s="22">
        <v>60952.828148000022</v>
      </c>
      <c r="V44" s="20">
        <v>1149764.399999998</v>
      </c>
      <c r="W44" s="21">
        <v>85048.072668000241</v>
      </c>
      <c r="X44" s="22">
        <v>58075.353915999956</v>
      </c>
      <c r="Y44" s="20">
        <v>1168905.6000000008</v>
      </c>
      <c r="Z44" s="21">
        <v>86463.947232000253</v>
      </c>
      <c r="AA44" s="22">
        <v>58329.74478399998</v>
      </c>
      <c r="AB44" s="20">
        <v>1144025.9999999986</v>
      </c>
      <c r="AC44" s="21">
        <v>84623.603220000281</v>
      </c>
      <c r="AD44" s="22">
        <v>40161.241252000014</v>
      </c>
      <c r="AE44" s="20"/>
      <c r="AF44" s="21"/>
      <c r="AG44" s="22"/>
      <c r="AH44" s="20"/>
      <c r="AI44" s="21"/>
      <c r="AJ44" s="22"/>
      <c r="AK44" s="20"/>
      <c r="AL44" s="21"/>
      <c r="AM44" s="22"/>
      <c r="AN44" s="20"/>
      <c r="AO44" s="21"/>
      <c r="AP44" s="22"/>
      <c r="AQ44" s="20"/>
      <c r="AR44" s="21"/>
      <c r="AS44" s="22"/>
      <c r="AT44" s="20"/>
      <c r="AU44" s="21"/>
      <c r="AV44" s="22"/>
    </row>
    <row r="45" spans="1:48" x14ac:dyDescent="0.25">
      <c r="A45" s="15">
        <v>42</v>
      </c>
      <c r="B45" s="16" t="s">
        <v>653</v>
      </c>
      <c r="C45" s="122">
        <v>16</v>
      </c>
      <c r="D45" s="74">
        <v>3.9</v>
      </c>
      <c r="E45" s="74" t="s">
        <v>202</v>
      </c>
      <c r="F45" s="69">
        <v>41381</v>
      </c>
      <c r="G45" s="69">
        <v>41381</v>
      </c>
      <c r="H45" s="67" t="s">
        <v>223</v>
      </c>
      <c r="I45" s="65">
        <f t="shared" si="4"/>
        <v>13690818.289799996</v>
      </c>
      <c r="J45" s="17">
        <f t="shared" si="5"/>
        <v>969583.75128363795</v>
      </c>
      <c r="K45" s="18">
        <f t="shared" si="7"/>
        <v>7.0820000000000161E-2</v>
      </c>
      <c r="L45" s="11">
        <f t="shared" si="6"/>
        <v>595579.37171755882</v>
      </c>
      <c r="M45" s="20">
        <v>2684749.4898000006</v>
      </c>
      <c r="N45" s="21">
        <v>190133.95886763567</v>
      </c>
      <c r="O45" s="22">
        <v>107071.73589955908</v>
      </c>
      <c r="P45" s="20">
        <v>2461380.8999999953</v>
      </c>
      <c r="Q45" s="21">
        <v>174314.99533800018</v>
      </c>
      <c r="R45" s="22">
        <v>106743.62783999991</v>
      </c>
      <c r="S45" s="20">
        <v>2755970.6999999974</v>
      </c>
      <c r="T45" s="21">
        <v>195177.84497400146</v>
      </c>
      <c r="U45" s="22">
        <v>129010.95809999992</v>
      </c>
      <c r="V45" s="20">
        <v>2449637.4000000032</v>
      </c>
      <c r="W45" s="21">
        <v>173483.32066800073</v>
      </c>
      <c r="X45" s="22">
        <v>114779.39926800007</v>
      </c>
      <c r="Y45" s="20">
        <v>2168723.7000000007</v>
      </c>
      <c r="Z45" s="21">
        <v>153589.012434</v>
      </c>
      <c r="AA45" s="22">
        <v>101448.41201999993</v>
      </c>
      <c r="AB45" s="20">
        <v>1170356.0999999996</v>
      </c>
      <c r="AC45" s="21">
        <v>82884.619001999876</v>
      </c>
      <c r="AD45" s="22">
        <v>36525.238589999986</v>
      </c>
      <c r="AE45" s="20"/>
      <c r="AF45" s="21"/>
      <c r="AG45" s="22"/>
      <c r="AH45" s="20"/>
      <c r="AI45" s="21"/>
      <c r="AJ45" s="22"/>
      <c r="AK45" s="20"/>
      <c r="AL45" s="21"/>
      <c r="AM45" s="22"/>
      <c r="AN45" s="20"/>
      <c r="AO45" s="21"/>
      <c r="AP45" s="22"/>
      <c r="AQ45" s="20"/>
      <c r="AR45" s="21"/>
      <c r="AS45" s="22"/>
      <c r="AT45" s="20"/>
      <c r="AU45" s="21"/>
      <c r="AV45" s="22"/>
    </row>
    <row r="46" spans="1:48" x14ac:dyDescent="0.25">
      <c r="A46" s="15">
        <v>43</v>
      </c>
      <c r="B46" s="16" t="s">
        <v>480</v>
      </c>
      <c r="C46" s="122">
        <v>248</v>
      </c>
      <c r="D46" s="74">
        <v>1.56</v>
      </c>
      <c r="E46" s="74" t="s">
        <v>202</v>
      </c>
      <c r="F46" s="69">
        <v>41199</v>
      </c>
      <c r="G46" s="69">
        <v>41199</v>
      </c>
      <c r="H46" s="67" t="s">
        <v>224</v>
      </c>
      <c r="I46" s="65">
        <f t="shared" si="4"/>
        <v>2919377.6999999988</v>
      </c>
      <c r="J46" s="17">
        <f t="shared" si="5"/>
        <v>215946.36846899963</v>
      </c>
      <c r="K46" s="18">
        <f t="shared" si="7"/>
        <v>7.3969999999999897E-2</v>
      </c>
      <c r="L46" s="11">
        <f t="shared" si="6"/>
        <v>132435.66947100009</v>
      </c>
      <c r="M46" s="20">
        <v>1015647.5999999999</v>
      </c>
      <c r="N46" s="21">
        <v>75127.452971999854</v>
      </c>
      <c r="O46" s="22">
        <v>43333.235502000025</v>
      </c>
      <c r="P46" s="20">
        <v>992617.19999999891</v>
      </c>
      <c r="Q46" s="21">
        <v>73423.894283999762</v>
      </c>
      <c r="R46" s="22">
        <v>44767.222566000048</v>
      </c>
      <c r="S46" s="20">
        <v>839504.6999999996</v>
      </c>
      <c r="T46" s="21">
        <v>62098.162658999994</v>
      </c>
      <c r="U46" s="22">
        <v>41115.275733000009</v>
      </c>
      <c r="V46" s="20">
        <v>71608.2</v>
      </c>
      <c r="W46" s="21">
        <v>5296.8585539999976</v>
      </c>
      <c r="X46" s="22">
        <v>3219.9356699999994</v>
      </c>
      <c r="Y46" s="20">
        <v>0</v>
      </c>
      <c r="Z46" s="21">
        <v>0</v>
      </c>
      <c r="AA46" s="22">
        <v>0</v>
      </c>
      <c r="AB46" s="20">
        <v>0</v>
      </c>
      <c r="AC46" s="21">
        <v>0</v>
      </c>
      <c r="AD46" s="22">
        <v>0</v>
      </c>
      <c r="AE46" s="20"/>
      <c r="AF46" s="21"/>
      <c r="AG46" s="22"/>
      <c r="AH46" s="20"/>
      <c r="AI46" s="21"/>
      <c r="AJ46" s="22"/>
      <c r="AK46" s="20"/>
      <c r="AL46" s="21"/>
      <c r="AM46" s="22"/>
      <c r="AN46" s="20"/>
      <c r="AO46" s="21"/>
      <c r="AP46" s="22"/>
      <c r="AQ46" s="20"/>
      <c r="AR46" s="21"/>
      <c r="AS46" s="22"/>
      <c r="AT46" s="20"/>
      <c r="AU46" s="21"/>
      <c r="AV46" s="22"/>
    </row>
    <row r="47" spans="1:48" x14ac:dyDescent="0.25">
      <c r="A47" s="15">
        <v>44</v>
      </c>
      <c r="B47" s="16" t="s">
        <v>188</v>
      </c>
      <c r="C47" s="122">
        <v>250</v>
      </c>
      <c r="D47" s="74">
        <v>0.14000000000000001</v>
      </c>
      <c r="E47" s="74" t="s">
        <v>202</v>
      </c>
      <c r="F47" s="69">
        <v>40217</v>
      </c>
      <c r="G47" s="69">
        <v>40217</v>
      </c>
      <c r="H47" s="67" t="s">
        <v>225</v>
      </c>
      <c r="I47" s="65">
        <f t="shared" si="4"/>
        <v>91326.390000000043</v>
      </c>
      <c r="J47" s="17">
        <f t="shared" si="5"/>
        <v>9062.3176797000178</v>
      </c>
      <c r="K47" s="18">
        <f t="shared" si="7"/>
        <v>9.9230000000000151E-2</v>
      </c>
      <c r="L47" s="11">
        <f t="shared" si="6"/>
        <v>6319.6885177199965</v>
      </c>
      <c r="M47" s="20">
        <v>73570.872000000061</v>
      </c>
      <c r="N47" s="21">
        <v>7300.4376285600174</v>
      </c>
      <c r="O47" s="22">
        <v>5045.6936492999967</v>
      </c>
      <c r="P47" s="20">
        <v>17755.517999999989</v>
      </c>
      <c r="Q47" s="21">
        <v>1761.8800511400007</v>
      </c>
      <c r="R47" s="22">
        <v>1273.9948684200001</v>
      </c>
      <c r="S47" s="20">
        <v>0</v>
      </c>
      <c r="T47" s="21">
        <v>0</v>
      </c>
      <c r="U47" s="22">
        <v>0</v>
      </c>
      <c r="V47" s="20">
        <v>0</v>
      </c>
      <c r="W47" s="21">
        <v>0</v>
      </c>
      <c r="X47" s="22">
        <v>0</v>
      </c>
      <c r="Y47" s="20">
        <v>0</v>
      </c>
      <c r="Z47" s="21">
        <v>0</v>
      </c>
      <c r="AA47" s="22">
        <v>0</v>
      </c>
      <c r="AB47" s="20">
        <v>0</v>
      </c>
      <c r="AC47" s="21">
        <v>0</v>
      </c>
      <c r="AD47" s="22">
        <v>0</v>
      </c>
      <c r="AE47" s="20"/>
      <c r="AF47" s="21"/>
      <c r="AG47" s="22"/>
      <c r="AH47" s="20"/>
      <c r="AI47" s="21"/>
      <c r="AJ47" s="22"/>
      <c r="AK47" s="20"/>
      <c r="AL47" s="21"/>
      <c r="AM47" s="22"/>
      <c r="AN47" s="20"/>
      <c r="AO47" s="21"/>
      <c r="AP47" s="22"/>
      <c r="AQ47" s="20"/>
      <c r="AR47" s="21"/>
      <c r="AS47" s="22"/>
      <c r="AT47" s="20"/>
      <c r="AU47" s="21"/>
      <c r="AV47" s="22"/>
    </row>
    <row r="48" spans="1:48" x14ac:dyDescent="0.25">
      <c r="A48" s="15">
        <v>45</v>
      </c>
      <c r="B48" s="16" t="s">
        <v>189</v>
      </c>
      <c r="C48" s="122">
        <v>259</v>
      </c>
      <c r="D48" s="74">
        <v>0.14000000000000001</v>
      </c>
      <c r="E48" s="74" t="s">
        <v>202</v>
      </c>
      <c r="F48" s="69">
        <v>41242</v>
      </c>
      <c r="G48" s="69">
        <v>41254</v>
      </c>
      <c r="H48" s="67" t="s">
        <v>226</v>
      </c>
      <c r="I48" s="65">
        <f t="shared" si="4"/>
        <v>116707.9662</v>
      </c>
      <c r="J48" s="17">
        <f t="shared" si="5"/>
        <v>11580.931486025998</v>
      </c>
      <c r="K48" s="18">
        <f t="shared" si="7"/>
        <v>9.9229999999999985E-2</v>
      </c>
      <c r="L48" s="11">
        <f t="shared" si="6"/>
        <v>8464.5222278340025</v>
      </c>
      <c r="M48" s="20">
        <v>31722.109799999987</v>
      </c>
      <c r="N48" s="21">
        <v>3147.7849554540012</v>
      </c>
      <c r="O48" s="22">
        <v>2154.3747723960009</v>
      </c>
      <c r="P48" s="20">
        <v>38538.885600000023</v>
      </c>
      <c r="Q48" s="21">
        <v>3824.2136180879988</v>
      </c>
      <c r="R48" s="22">
        <v>2809.3266541859984</v>
      </c>
      <c r="S48" s="20">
        <v>13392.714599999998</v>
      </c>
      <c r="T48" s="21">
        <v>1328.9590697579995</v>
      </c>
      <c r="U48" s="22">
        <v>1030.0892088540002</v>
      </c>
      <c r="V48" s="20">
        <v>33054.256199999982</v>
      </c>
      <c r="W48" s="21">
        <v>3279.9738427260004</v>
      </c>
      <c r="X48" s="22">
        <v>2470.7315923980018</v>
      </c>
      <c r="Y48" s="20">
        <v>0</v>
      </c>
      <c r="Z48" s="21">
        <v>0</v>
      </c>
      <c r="AA48" s="22">
        <v>0</v>
      </c>
      <c r="AB48" s="20">
        <v>0</v>
      </c>
      <c r="AC48" s="21">
        <v>0</v>
      </c>
      <c r="AD48" s="22">
        <v>0</v>
      </c>
      <c r="AE48" s="20"/>
      <c r="AF48" s="21"/>
      <c r="AG48" s="22"/>
      <c r="AH48" s="20"/>
      <c r="AI48" s="21"/>
      <c r="AJ48" s="22"/>
      <c r="AK48" s="20"/>
      <c r="AL48" s="21"/>
      <c r="AM48" s="22"/>
      <c r="AN48" s="20"/>
      <c r="AO48" s="21"/>
      <c r="AP48" s="22"/>
      <c r="AQ48" s="20"/>
      <c r="AR48" s="21"/>
      <c r="AS48" s="22"/>
      <c r="AT48" s="20"/>
      <c r="AU48" s="21"/>
      <c r="AV48" s="22"/>
    </row>
    <row r="49" spans="1:48" x14ac:dyDescent="0.25">
      <c r="A49" s="15">
        <v>46</v>
      </c>
      <c r="B49" s="27" t="s">
        <v>190</v>
      </c>
      <c r="C49" s="15">
        <v>260</v>
      </c>
      <c r="D49" s="74">
        <v>0.995</v>
      </c>
      <c r="E49" s="74" t="s">
        <v>202</v>
      </c>
      <c r="F49" s="69">
        <v>40791</v>
      </c>
      <c r="G49" s="69">
        <v>40791</v>
      </c>
      <c r="H49" s="67" t="s">
        <v>227</v>
      </c>
      <c r="I49" s="65">
        <f t="shared" si="4"/>
        <v>3232116</v>
      </c>
      <c r="J49" s="17">
        <f t="shared" si="5"/>
        <v>268815.08772000024</v>
      </c>
      <c r="K49" s="18">
        <f t="shared" si="7"/>
        <v>8.3170000000000077E-2</v>
      </c>
      <c r="L49" s="11">
        <f t="shared" si="6"/>
        <v>180315.54900000003</v>
      </c>
      <c r="M49" s="20">
        <v>473404</v>
      </c>
      <c r="N49" s="21">
        <v>39373.010680000152</v>
      </c>
      <c r="O49" s="22">
        <v>25130.906412500033</v>
      </c>
      <c r="P49" s="20">
        <v>214609.25</v>
      </c>
      <c r="Q49" s="21">
        <v>17849.051322500018</v>
      </c>
      <c r="R49" s="22">
        <v>11382.163152500001</v>
      </c>
      <c r="S49" s="20">
        <v>732106.25</v>
      </c>
      <c r="T49" s="21">
        <v>60889.276812500102</v>
      </c>
      <c r="U49" s="22">
        <v>43329.156134999961</v>
      </c>
      <c r="V49" s="20">
        <v>627514</v>
      </c>
      <c r="W49" s="21">
        <v>52190.339380000121</v>
      </c>
      <c r="X49" s="22">
        <v>37202.641564999969</v>
      </c>
      <c r="Y49" s="20">
        <v>725113.25</v>
      </c>
      <c r="Z49" s="21">
        <v>60307.669002499912</v>
      </c>
      <c r="AA49" s="22">
        <v>42424.524637500028</v>
      </c>
      <c r="AB49" s="20">
        <v>459369.25</v>
      </c>
      <c r="AC49" s="21">
        <v>38205.740522499946</v>
      </c>
      <c r="AD49" s="22">
        <v>20846.15709750001</v>
      </c>
      <c r="AE49" s="20"/>
      <c r="AF49" s="21"/>
      <c r="AG49" s="22"/>
      <c r="AH49" s="20"/>
      <c r="AI49" s="21"/>
      <c r="AJ49" s="22"/>
      <c r="AK49" s="20"/>
      <c r="AL49" s="21"/>
      <c r="AM49" s="22"/>
      <c r="AN49" s="20"/>
      <c r="AO49" s="21"/>
      <c r="AP49" s="22"/>
      <c r="AQ49" s="20"/>
      <c r="AR49" s="21"/>
      <c r="AS49" s="22"/>
      <c r="AT49" s="20"/>
      <c r="AU49" s="21"/>
      <c r="AV49" s="22"/>
    </row>
    <row r="50" spans="1:48" x14ac:dyDescent="0.25">
      <c r="A50" s="15">
        <v>47</v>
      </c>
      <c r="B50" s="27" t="s">
        <v>191</v>
      </c>
      <c r="C50" s="15">
        <v>267</v>
      </c>
      <c r="D50" s="74">
        <v>0.6</v>
      </c>
      <c r="E50" s="74" t="s">
        <v>202</v>
      </c>
      <c r="F50" s="69">
        <v>40742</v>
      </c>
      <c r="G50" s="69">
        <v>40742</v>
      </c>
      <c r="H50" s="67" t="s">
        <v>228</v>
      </c>
      <c r="I50" s="65">
        <f t="shared" si="4"/>
        <v>2426555.8599999985</v>
      </c>
      <c r="J50" s="17">
        <f t="shared" si="5"/>
        <v>192037.63076039983</v>
      </c>
      <c r="K50" s="18">
        <f t="shared" si="7"/>
        <v>7.9139999999999974E-2</v>
      </c>
      <c r="L50" s="11">
        <f t="shared" si="6"/>
        <v>123911.28213220002</v>
      </c>
      <c r="M50" s="20">
        <v>424788.05999999918</v>
      </c>
      <c r="N50" s="21">
        <v>33617.72706839996</v>
      </c>
      <c r="O50" s="22">
        <v>20522.130306600011</v>
      </c>
      <c r="P50" s="20">
        <v>394154.82</v>
      </c>
      <c r="Q50" s="21">
        <v>31193.412454799978</v>
      </c>
      <c r="R50" s="22">
        <v>19944.341558200023</v>
      </c>
      <c r="S50" s="20">
        <v>422501.41999999987</v>
      </c>
      <c r="T50" s="21">
        <v>33436.762378799984</v>
      </c>
      <c r="U50" s="22">
        <v>23263.55170359998</v>
      </c>
      <c r="V50" s="20">
        <v>416703.03999999986</v>
      </c>
      <c r="W50" s="21">
        <v>32977.878585599967</v>
      </c>
      <c r="X50" s="22">
        <v>23180.646190400006</v>
      </c>
      <c r="Y50" s="20">
        <v>382540.67999999982</v>
      </c>
      <c r="Z50" s="21">
        <v>30274.269415199982</v>
      </c>
      <c r="AA50" s="22">
        <v>21078.597814199999</v>
      </c>
      <c r="AB50" s="20">
        <v>385867.83999999991</v>
      </c>
      <c r="AC50" s="21">
        <v>30537.580857599951</v>
      </c>
      <c r="AD50" s="22">
        <v>15922.014559200004</v>
      </c>
      <c r="AE50" s="20"/>
      <c r="AF50" s="21"/>
      <c r="AG50" s="22"/>
      <c r="AH50" s="20"/>
      <c r="AI50" s="21"/>
      <c r="AJ50" s="22"/>
      <c r="AK50" s="20"/>
      <c r="AL50" s="21"/>
      <c r="AM50" s="22"/>
      <c r="AN50" s="20"/>
      <c r="AO50" s="21"/>
      <c r="AP50" s="22"/>
      <c r="AQ50" s="20"/>
      <c r="AR50" s="21"/>
      <c r="AS50" s="22"/>
      <c r="AT50" s="20"/>
      <c r="AU50" s="21"/>
      <c r="AV50" s="22"/>
    </row>
    <row r="51" spans="1:48" x14ac:dyDescent="0.25">
      <c r="A51" s="15">
        <v>48</v>
      </c>
      <c r="B51" s="27" t="s">
        <v>192</v>
      </c>
      <c r="C51" s="15">
        <v>268</v>
      </c>
      <c r="D51" s="74">
        <v>0.6</v>
      </c>
      <c r="E51" s="74" t="s">
        <v>202</v>
      </c>
      <c r="F51" s="69">
        <v>41276</v>
      </c>
      <c r="G51" s="69">
        <v>41276</v>
      </c>
      <c r="H51" s="67" t="s">
        <v>229</v>
      </c>
      <c r="I51" s="65">
        <f t="shared" si="4"/>
        <v>5778.55</v>
      </c>
      <c r="J51" s="17">
        <f t="shared" si="5"/>
        <v>466.44455600000003</v>
      </c>
      <c r="K51" s="18">
        <f t="shared" si="7"/>
        <v>8.072E-2</v>
      </c>
      <c r="L51" s="11">
        <f t="shared" si="6"/>
        <v>287.55138250000005</v>
      </c>
      <c r="M51" s="20">
        <v>0</v>
      </c>
      <c r="N51" s="21">
        <v>0</v>
      </c>
      <c r="O51" s="22">
        <v>0</v>
      </c>
      <c r="P51" s="20">
        <v>0</v>
      </c>
      <c r="Q51" s="21">
        <v>0</v>
      </c>
      <c r="R51" s="22">
        <v>0</v>
      </c>
      <c r="S51" s="20">
        <v>0</v>
      </c>
      <c r="T51" s="21">
        <v>0</v>
      </c>
      <c r="U51" s="22">
        <v>0</v>
      </c>
      <c r="V51" s="20">
        <v>0</v>
      </c>
      <c r="W51" s="21">
        <v>0</v>
      </c>
      <c r="X51" s="22">
        <v>0</v>
      </c>
      <c r="Y51" s="20">
        <v>1077.3</v>
      </c>
      <c r="Z51" s="21">
        <v>86.959655999999995</v>
      </c>
      <c r="AA51" s="22">
        <v>64.184445000000011</v>
      </c>
      <c r="AB51" s="20">
        <v>4701.25</v>
      </c>
      <c r="AC51" s="21">
        <v>379.48490000000004</v>
      </c>
      <c r="AD51" s="22">
        <v>223.36693750000003</v>
      </c>
      <c r="AE51" s="20"/>
      <c r="AF51" s="21"/>
      <c r="AG51" s="22"/>
      <c r="AH51" s="20"/>
      <c r="AI51" s="21"/>
      <c r="AJ51" s="22"/>
      <c r="AK51" s="20"/>
      <c r="AL51" s="21"/>
      <c r="AM51" s="22"/>
      <c r="AN51" s="20"/>
      <c r="AO51" s="21"/>
      <c r="AP51" s="22"/>
      <c r="AQ51" s="20"/>
      <c r="AR51" s="21"/>
      <c r="AS51" s="22"/>
      <c r="AT51" s="20"/>
      <c r="AU51" s="21"/>
      <c r="AV51" s="22"/>
    </row>
    <row r="52" spans="1:48" x14ac:dyDescent="0.25">
      <c r="A52" s="15">
        <v>49</v>
      </c>
      <c r="B52" s="27" t="s">
        <v>193</v>
      </c>
      <c r="C52" s="15">
        <v>273</v>
      </c>
      <c r="D52" s="74">
        <v>0.6</v>
      </c>
      <c r="E52" s="74" t="s">
        <v>202</v>
      </c>
      <c r="F52" s="69">
        <v>40742</v>
      </c>
      <c r="G52" s="69">
        <v>40743</v>
      </c>
      <c r="H52" s="67" t="s">
        <v>228</v>
      </c>
      <c r="I52" s="65">
        <f t="shared" si="4"/>
        <v>2525781.2400000007</v>
      </c>
      <c r="J52" s="17">
        <f t="shared" si="5"/>
        <v>199890.3273336</v>
      </c>
      <c r="K52" s="18">
        <f t="shared" si="7"/>
        <v>7.9139999999999974E-2</v>
      </c>
      <c r="L52" s="11">
        <f t="shared" si="6"/>
        <v>128837.42157479998</v>
      </c>
      <c r="M52" s="20">
        <v>433703.68000000092</v>
      </c>
      <c r="N52" s="21">
        <v>34323.309235200024</v>
      </c>
      <c r="O52" s="22">
        <v>20962.324323400015</v>
      </c>
      <c r="P52" s="20">
        <v>403753.34</v>
      </c>
      <c r="Q52" s="21">
        <v>31953.039327599967</v>
      </c>
      <c r="R52" s="22">
        <v>20605.272457800031</v>
      </c>
      <c r="S52" s="20">
        <v>430809.31999999942</v>
      </c>
      <c r="T52" s="21">
        <v>34094.249584800011</v>
      </c>
      <c r="U52" s="22">
        <v>23801.347355800044</v>
      </c>
      <c r="V52" s="20">
        <v>419774.94000000024</v>
      </c>
      <c r="W52" s="21">
        <v>33220.988751600009</v>
      </c>
      <c r="X52" s="22">
        <v>23349.557630199957</v>
      </c>
      <c r="Y52" s="20">
        <v>426828.29999999987</v>
      </c>
      <c r="Z52" s="21">
        <v>33779.191661999983</v>
      </c>
      <c r="AA52" s="22">
        <v>23364.996462999941</v>
      </c>
      <c r="AB52" s="20">
        <v>410911.66000000003</v>
      </c>
      <c r="AC52" s="21">
        <v>32519.54877239999</v>
      </c>
      <c r="AD52" s="22">
        <v>16753.923344600003</v>
      </c>
      <c r="AE52" s="20"/>
      <c r="AF52" s="21"/>
      <c r="AG52" s="22"/>
      <c r="AH52" s="20"/>
      <c r="AI52" s="21"/>
      <c r="AJ52" s="22"/>
      <c r="AK52" s="20"/>
      <c r="AL52" s="21"/>
      <c r="AM52" s="22"/>
      <c r="AN52" s="20"/>
      <c r="AO52" s="21"/>
      <c r="AP52" s="22"/>
      <c r="AQ52" s="20"/>
      <c r="AR52" s="21"/>
      <c r="AS52" s="22"/>
      <c r="AT52" s="20"/>
      <c r="AU52" s="21"/>
      <c r="AV52" s="22"/>
    </row>
    <row r="53" spans="1:48" x14ac:dyDescent="0.25">
      <c r="A53" s="15">
        <v>50</v>
      </c>
      <c r="B53" s="27" t="s">
        <v>194</v>
      </c>
      <c r="C53" s="15">
        <v>277</v>
      </c>
      <c r="D53" s="74">
        <v>0.8</v>
      </c>
      <c r="E53" s="74" t="s">
        <v>202</v>
      </c>
      <c r="F53" s="69">
        <v>41452</v>
      </c>
      <c r="G53" s="69">
        <v>41452</v>
      </c>
      <c r="H53" s="67" t="s">
        <v>430</v>
      </c>
      <c r="I53" s="65">
        <f t="shared" si="4"/>
        <v>1273422.4500000002</v>
      </c>
      <c r="J53" s="17">
        <f t="shared" si="5"/>
        <v>110049.16812899998</v>
      </c>
      <c r="K53" s="18">
        <f t="shared" si="7"/>
        <v>8.6419999999999969E-2</v>
      </c>
      <c r="L53" s="11">
        <f t="shared" si="6"/>
        <v>72780.385942999957</v>
      </c>
      <c r="M53" s="20">
        <v>540305.10000000009</v>
      </c>
      <c r="N53" s="21">
        <v>46693.166741999994</v>
      </c>
      <c r="O53" s="22">
        <v>29926.102335499989</v>
      </c>
      <c r="P53" s="20">
        <v>490779.4499999999</v>
      </c>
      <c r="Q53" s="21">
        <v>42413.160068999998</v>
      </c>
      <c r="R53" s="22">
        <v>28482.815049999968</v>
      </c>
      <c r="S53" s="20">
        <v>242337.90000000017</v>
      </c>
      <c r="T53" s="21">
        <v>20942.841317999995</v>
      </c>
      <c r="U53" s="22">
        <v>14371.468557499998</v>
      </c>
      <c r="V53" s="20">
        <v>0</v>
      </c>
      <c r="W53" s="21">
        <v>0</v>
      </c>
      <c r="X53" s="22">
        <v>0</v>
      </c>
      <c r="Y53" s="20">
        <v>0</v>
      </c>
      <c r="Z53" s="21">
        <v>0</v>
      </c>
      <c r="AA53" s="22">
        <v>0</v>
      </c>
      <c r="AB53" s="20">
        <v>0</v>
      </c>
      <c r="AC53" s="21">
        <v>0</v>
      </c>
      <c r="AD53" s="22">
        <v>0</v>
      </c>
      <c r="AE53" s="20"/>
      <c r="AF53" s="21"/>
      <c r="AG53" s="22"/>
      <c r="AH53" s="20"/>
      <c r="AI53" s="21"/>
      <c r="AJ53" s="22"/>
      <c r="AK53" s="20"/>
      <c r="AL53" s="21"/>
      <c r="AM53" s="22"/>
      <c r="AN53" s="20"/>
      <c r="AO53" s="21"/>
      <c r="AP53" s="22"/>
      <c r="AQ53" s="20"/>
      <c r="AR53" s="21"/>
      <c r="AS53" s="22"/>
      <c r="AT53" s="20"/>
      <c r="AU53" s="21"/>
      <c r="AV53" s="22"/>
    </row>
    <row r="54" spans="1:48" ht="15.75" thickBot="1" x14ac:dyDescent="0.3">
      <c r="A54" s="15">
        <v>51</v>
      </c>
      <c r="B54" s="28" t="s">
        <v>481</v>
      </c>
      <c r="C54" s="44">
        <v>332</v>
      </c>
      <c r="D54" s="75">
        <v>1.9990000000000001</v>
      </c>
      <c r="E54" s="75" t="s">
        <v>202</v>
      </c>
      <c r="F54" s="71">
        <v>41451</v>
      </c>
      <c r="G54" s="71">
        <v>41451</v>
      </c>
      <c r="H54" s="68" t="s">
        <v>431</v>
      </c>
      <c r="I54" s="66">
        <f t="shared" si="4"/>
        <v>6236034.959999999</v>
      </c>
      <c r="J54" s="45">
        <f t="shared" si="5"/>
        <v>461279.5059912001</v>
      </c>
      <c r="K54" s="46">
        <f>J54/I54</f>
        <v>7.3970000000000022E-2</v>
      </c>
      <c r="L54" s="47">
        <f t="shared" si="6"/>
        <v>293596.22023159999</v>
      </c>
      <c r="M54" s="32">
        <v>342062.24000000005</v>
      </c>
      <c r="N54" s="33">
        <v>25302.343892799981</v>
      </c>
      <c r="O54" s="34">
        <v>14489.050762799994</v>
      </c>
      <c r="P54" s="32">
        <v>1357597.0400000005</v>
      </c>
      <c r="Q54" s="33">
        <v>100421.45304880006</v>
      </c>
      <c r="R54" s="34">
        <v>62320.97883159991</v>
      </c>
      <c r="S54" s="32">
        <v>1201172.7599999995</v>
      </c>
      <c r="T54" s="33">
        <v>88850.749057199981</v>
      </c>
      <c r="U54" s="34">
        <v>59194.411359999984</v>
      </c>
      <c r="V54" s="32">
        <v>1365100.1600000008</v>
      </c>
      <c r="W54" s="33">
        <v>100976.45883520007</v>
      </c>
      <c r="X54" s="34">
        <v>69199.427194800024</v>
      </c>
      <c r="Y54" s="32">
        <v>1431803.1199999985</v>
      </c>
      <c r="Z54" s="33">
        <v>105910.47678640002</v>
      </c>
      <c r="AA54" s="34">
        <v>70847.269099600046</v>
      </c>
      <c r="AB54" s="32">
        <v>538299.63999999966</v>
      </c>
      <c r="AC54" s="33">
        <v>39818.024370799991</v>
      </c>
      <c r="AD54" s="34">
        <v>17545.082982800002</v>
      </c>
      <c r="AE54" s="32"/>
      <c r="AF54" s="33"/>
      <c r="AG54" s="34"/>
      <c r="AH54" s="32"/>
      <c r="AI54" s="33"/>
      <c r="AJ54" s="34"/>
      <c r="AK54" s="32"/>
      <c r="AL54" s="33"/>
      <c r="AM54" s="34"/>
      <c r="AN54" s="32"/>
      <c r="AO54" s="33"/>
      <c r="AP54" s="34"/>
      <c r="AQ54" s="32"/>
      <c r="AR54" s="33"/>
      <c r="AS54" s="34"/>
      <c r="AT54" s="32"/>
      <c r="AU54" s="33"/>
      <c r="AV54" s="34"/>
    </row>
    <row r="55" spans="1:48" ht="15.75" thickBot="1" x14ac:dyDescent="0.3">
      <c r="D55" s="61">
        <f>SUM(D4:D54)</f>
        <v>48.887000000000015</v>
      </c>
      <c r="H55" s="94" t="s">
        <v>474</v>
      </c>
      <c r="I55" s="109">
        <f>SUM(I4:I54)</f>
        <v>158578600.35780278</v>
      </c>
      <c r="J55" s="110">
        <f>SUM(J4:J54)</f>
        <v>12286185.773941534</v>
      </c>
      <c r="K55" s="111">
        <f>J55/I55</f>
        <v>7.7476946739472211E-2</v>
      </c>
      <c r="L55" s="112">
        <f t="shared" ref="L55:AV55" si="8">SUM(L4:L54)</f>
        <v>7937175.0643990897</v>
      </c>
      <c r="M55" s="113">
        <f t="shared" si="8"/>
        <v>30769339.653455209</v>
      </c>
      <c r="N55" s="113">
        <f t="shared" si="8"/>
        <v>2391503.7918611323</v>
      </c>
      <c r="O55" s="113">
        <f t="shared" si="8"/>
        <v>1443085.5173602854</v>
      </c>
      <c r="P55" s="113">
        <f t="shared" si="8"/>
        <v>28933435.502063788</v>
      </c>
      <c r="Q55" s="113">
        <f t="shared" si="8"/>
        <v>2245574.2841395657</v>
      </c>
      <c r="R55" s="113">
        <f t="shared" si="8"/>
        <v>1431695.8209001718</v>
      </c>
      <c r="S55" s="113">
        <f t="shared" si="8"/>
        <v>31168082.6558563</v>
      </c>
      <c r="T55" s="113">
        <f t="shared" si="8"/>
        <v>2415363.0496052131</v>
      </c>
      <c r="U55" s="113">
        <f t="shared" si="8"/>
        <v>1665845.7971859623</v>
      </c>
      <c r="V55" s="113">
        <f t="shared" si="8"/>
        <v>28308147.671548918</v>
      </c>
      <c r="W55" s="113">
        <f t="shared" si="8"/>
        <v>2195555.0835947157</v>
      </c>
      <c r="X55" s="113">
        <f t="shared" si="8"/>
        <v>1533851.0931218909</v>
      </c>
      <c r="Y55" s="113">
        <f t="shared" si="8"/>
        <v>24529808.2760287</v>
      </c>
      <c r="Z55" s="113">
        <f t="shared" si="8"/>
        <v>1881311.0838558327</v>
      </c>
      <c r="AA55" s="113">
        <f t="shared" si="8"/>
        <v>1277411.6885662084</v>
      </c>
      <c r="AB55" s="113">
        <f t="shared" si="8"/>
        <v>14869786.598849893</v>
      </c>
      <c r="AC55" s="113">
        <f t="shared" si="8"/>
        <v>1156878.4808850747</v>
      </c>
      <c r="AD55" s="113">
        <f t="shared" si="8"/>
        <v>585285.14726456965</v>
      </c>
      <c r="AE55" s="113">
        <f t="shared" si="8"/>
        <v>0</v>
      </c>
      <c r="AF55" s="113">
        <f t="shared" si="8"/>
        <v>0</v>
      </c>
      <c r="AG55" s="113">
        <f t="shared" si="8"/>
        <v>0</v>
      </c>
      <c r="AH55" s="113">
        <f t="shared" si="8"/>
        <v>0</v>
      </c>
      <c r="AI55" s="113">
        <f t="shared" si="8"/>
        <v>0</v>
      </c>
      <c r="AJ55" s="113">
        <f t="shared" si="8"/>
        <v>0</v>
      </c>
      <c r="AK55" s="113">
        <f t="shared" si="8"/>
        <v>0</v>
      </c>
      <c r="AL55" s="113">
        <f t="shared" si="8"/>
        <v>0</v>
      </c>
      <c r="AM55" s="113">
        <f t="shared" si="8"/>
        <v>0</v>
      </c>
      <c r="AN55" s="113">
        <f t="shared" si="8"/>
        <v>0</v>
      </c>
      <c r="AO55" s="113">
        <f t="shared" si="8"/>
        <v>0</v>
      </c>
      <c r="AP55" s="113">
        <f t="shared" si="8"/>
        <v>0</v>
      </c>
      <c r="AQ55" s="113">
        <f t="shared" si="8"/>
        <v>0</v>
      </c>
      <c r="AR55" s="113">
        <f t="shared" si="8"/>
        <v>0</v>
      </c>
      <c r="AS55" s="113">
        <f t="shared" si="8"/>
        <v>0</v>
      </c>
      <c r="AT55" s="113">
        <f t="shared" si="8"/>
        <v>0</v>
      </c>
      <c r="AU55" s="113">
        <f t="shared" si="8"/>
        <v>0</v>
      </c>
      <c r="AV55" s="113">
        <f t="shared" si="8"/>
        <v>0</v>
      </c>
    </row>
  </sheetData>
  <mergeCells count="21">
    <mergeCell ref="S2:U2"/>
    <mergeCell ref="A2:A3"/>
    <mergeCell ref="B2:B3"/>
    <mergeCell ref="I2:L2"/>
    <mergeCell ref="M2:O2"/>
    <mergeCell ref="P2:R2"/>
    <mergeCell ref="C2:C3"/>
    <mergeCell ref="D2:D3"/>
    <mergeCell ref="E2:E3"/>
    <mergeCell ref="F2:F3"/>
    <mergeCell ref="G2:G3"/>
    <mergeCell ref="H2:H3"/>
    <mergeCell ref="AN2:AP2"/>
    <mergeCell ref="AQ2:AS2"/>
    <mergeCell ref="AT2:AV2"/>
    <mergeCell ref="V2:X2"/>
    <mergeCell ref="Y2:AA2"/>
    <mergeCell ref="AB2:AD2"/>
    <mergeCell ref="AE2:AG2"/>
    <mergeCell ref="AH2:AJ2"/>
    <mergeCell ref="AK2:A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303"/>
  <sheetViews>
    <sheetView zoomScale="85" zoomScaleNormal="85" workbookViewId="0">
      <pane xSplit="2" ySplit="3" topLeftCell="C267" activePane="bottomRight" state="frozen"/>
      <selection pane="topRight" activeCell="C1" sqref="C1"/>
      <selection pane="bottomLeft" activeCell="A4" sqref="A4"/>
      <selection pane="bottomRight" activeCell="F41" sqref="F41"/>
    </sheetView>
  </sheetViews>
  <sheetFormatPr defaultRowHeight="15" x14ac:dyDescent="0.25"/>
  <cols>
    <col min="1" max="1" width="9.85546875" style="1" customWidth="1"/>
    <col min="2" max="2" width="42.7109375" style="2" customWidth="1"/>
    <col min="3" max="3" width="9.85546875" style="2" customWidth="1"/>
    <col min="4" max="4" width="12.140625" style="155" customWidth="1"/>
    <col min="5" max="5" width="12.140625" style="1" customWidth="1"/>
    <col min="6" max="7" width="15" style="1" customWidth="1"/>
    <col min="8" max="8" width="60.5703125" style="2" customWidth="1"/>
    <col min="9" max="9" width="15.140625" style="1" customWidth="1"/>
    <col min="10" max="10" width="16.42578125" style="1" customWidth="1"/>
    <col min="11" max="11" width="15.140625" style="1" customWidth="1"/>
    <col min="12" max="12" width="16.140625" style="1" customWidth="1"/>
    <col min="13" max="39" width="16.7109375" customWidth="1"/>
    <col min="40" max="48" width="15" customWidth="1"/>
  </cols>
  <sheetData>
    <row r="1" spans="1:48" ht="15.75" thickBot="1" x14ac:dyDescent="0.3"/>
    <row r="2" spans="1:48" s="3" customFormat="1" ht="15.75" customHeight="1" thickBot="1" x14ac:dyDescent="0.3">
      <c r="A2" s="165"/>
      <c r="B2" s="172" t="s">
        <v>473</v>
      </c>
      <c r="C2" s="170" t="s">
        <v>502</v>
      </c>
      <c r="D2" s="174" t="s">
        <v>195</v>
      </c>
      <c r="E2" s="170" t="s">
        <v>198</v>
      </c>
      <c r="F2" s="170" t="s">
        <v>199</v>
      </c>
      <c r="G2" s="170" t="s">
        <v>200</v>
      </c>
      <c r="H2" s="170" t="s">
        <v>201</v>
      </c>
      <c r="I2" s="169" t="s">
        <v>684</v>
      </c>
      <c r="J2" s="169"/>
      <c r="K2" s="169"/>
      <c r="L2" s="169"/>
      <c r="M2" s="162" t="s">
        <v>0</v>
      </c>
      <c r="N2" s="163"/>
      <c r="O2" s="164"/>
      <c r="P2" s="162" t="s">
        <v>1</v>
      </c>
      <c r="Q2" s="163"/>
      <c r="R2" s="164"/>
      <c r="S2" s="162" t="s">
        <v>2</v>
      </c>
      <c r="T2" s="163"/>
      <c r="U2" s="164"/>
      <c r="V2" s="162" t="s">
        <v>3</v>
      </c>
      <c r="W2" s="163"/>
      <c r="X2" s="164"/>
      <c r="Y2" s="162" t="s">
        <v>4</v>
      </c>
      <c r="Z2" s="163"/>
      <c r="AA2" s="164"/>
      <c r="AB2" s="162" t="s">
        <v>5</v>
      </c>
      <c r="AC2" s="163"/>
      <c r="AD2" s="164"/>
      <c r="AE2" s="159" t="s">
        <v>6</v>
      </c>
      <c r="AF2" s="160"/>
      <c r="AG2" s="161"/>
      <c r="AH2" s="159" t="s">
        <v>7</v>
      </c>
      <c r="AI2" s="160"/>
      <c r="AJ2" s="161"/>
      <c r="AK2" s="159" t="s">
        <v>8</v>
      </c>
      <c r="AL2" s="160"/>
      <c r="AM2" s="161"/>
      <c r="AN2" s="159" t="s">
        <v>9</v>
      </c>
      <c r="AO2" s="160"/>
      <c r="AP2" s="161"/>
      <c r="AQ2" s="159" t="s">
        <v>10</v>
      </c>
      <c r="AR2" s="160"/>
      <c r="AS2" s="161"/>
      <c r="AT2" s="159" t="s">
        <v>11</v>
      </c>
      <c r="AU2" s="160"/>
      <c r="AV2" s="161"/>
    </row>
    <row r="3" spans="1:48" s="1" customFormat="1" ht="45.75" thickBot="1" x14ac:dyDescent="0.3">
      <c r="A3" s="166"/>
      <c r="B3" s="173"/>
      <c r="C3" s="171"/>
      <c r="D3" s="175"/>
      <c r="E3" s="171"/>
      <c r="F3" s="171"/>
      <c r="G3" s="171"/>
      <c r="H3" s="171"/>
      <c r="I3" s="93" t="s">
        <v>419</v>
      </c>
      <c r="J3" s="91" t="s">
        <v>556</v>
      </c>
      <c r="K3" s="4" t="s">
        <v>13</v>
      </c>
      <c r="L3" s="5" t="s">
        <v>557</v>
      </c>
      <c r="M3" s="90" t="s">
        <v>419</v>
      </c>
      <c r="N3" s="92" t="s">
        <v>556</v>
      </c>
      <c r="O3" s="89" t="s">
        <v>557</v>
      </c>
      <c r="P3" s="90" t="s">
        <v>419</v>
      </c>
      <c r="Q3" s="92" t="s">
        <v>556</v>
      </c>
      <c r="R3" s="89" t="s">
        <v>557</v>
      </c>
      <c r="S3" s="90" t="s">
        <v>419</v>
      </c>
      <c r="T3" s="92" t="s">
        <v>556</v>
      </c>
      <c r="U3" s="89" t="s">
        <v>557</v>
      </c>
      <c r="V3" s="90" t="s">
        <v>419</v>
      </c>
      <c r="W3" s="92" t="s">
        <v>556</v>
      </c>
      <c r="X3" s="89" t="s">
        <v>557</v>
      </c>
      <c r="Y3" s="90" t="s">
        <v>419</v>
      </c>
      <c r="Z3" s="92" t="s">
        <v>556</v>
      </c>
      <c r="AA3" s="89" t="s">
        <v>557</v>
      </c>
      <c r="AB3" s="90" t="s">
        <v>419</v>
      </c>
      <c r="AC3" s="92" t="s">
        <v>556</v>
      </c>
      <c r="AD3" s="89" t="s">
        <v>557</v>
      </c>
      <c r="AE3" s="90" t="s">
        <v>419</v>
      </c>
      <c r="AF3" s="92" t="s">
        <v>556</v>
      </c>
      <c r="AG3" s="89" t="s">
        <v>557</v>
      </c>
      <c r="AH3" s="90" t="s">
        <v>419</v>
      </c>
      <c r="AI3" s="92" t="s">
        <v>556</v>
      </c>
      <c r="AJ3" s="89" t="s">
        <v>557</v>
      </c>
      <c r="AK3" s="90" t="s">
        <v>419</v>
      </c>
      <c r="AL3" s="92" t="s">
        <v>556</v>
      </c>
      <c r="AM3" s="89" t="s">
        <v>557</v>
      </c>
      <c r="AN3" s="90" t="s">
        <v>419</v>
      </c>
      <c r="AO3" s="92" t="s">
        <v>556</v>
      </c>
      <c r="AP3" s="89" t="s">
        <v>557</v>
      </c>
      <c r="AQ3" s="90" t="s">
        <v>419</v>
      </c>
      <c r="AR3" s="92" t="s">
        <v>556</v>
      </c>
      <c r="AS3" s="89" t="s">
        <v>557</v>
      </c>
      <c r="AT3" s="90" t="s">
        <v>419</v>
      </c>
      <c r="AU3" s="92" t="s">
        <v>556</v>
      </c>
      <c r="AV3" s="89" t="s">
        <v>557</v>
      </c>
    </row>
    <row r="4" spans="1:48" x14ac:dyDescent="0.25">
      <c r="A4" s="7">
        <v>1</v>
      </c>
      <c r="B4" s="55" t="s">
        <v>14</v>
      </c>
      <c r="C4" s="49">
        <v>42</v>
      </c>
      <c r="D4" s="84">
        <v>1.96</v>
      </c>
      <c r="E4" s="84" t="s">
        <v>233</v>
      </c>
      <c r="F4" s="69">
        <v>40906</v>
      </c>
      <c r="G4" s="69">
        <v>40906</v>
      </c>
      <c r="H4" s="86" t="s">
        <v>682</v>
      </c>
      <c r="I4" s="64">
        <f t="shared" ref="I4:I34" si="0">M4+P4+S4+V4+Y4+AB4+AE4+AH4+AK4+AN4+AQ4+AT4</f>
        <v>7355267.8858320098</v>
      </c>
      <c r="J4" s="9">
        <f t="shared" ref="J4:J34" si="1">N4+Q4+T4+W4+Z4+AC4+AF4+AI4+AL4+AO4+AR4+AU4</f>
        <v>1393823.2643651627</v>
      </c>
      <c r="K4" s="10">
        <f t="shared" ref="K4:K60" si="2">J4/I4</f>
        <v>0.18949999999999956</v>
      </c>
      <c r="L4" s="11">
        <f t="shared" ref="L4:L34" si="3">O4+R4+U4+X4+AA4+AD4+AG4+AJ4+AM4+AP4+AS4+AV4</f>
        <v>1187941.1366243521</v>
      </c>
      <c r="M4" s="148">
        <v>1301116.9920000008</v>
      </c>
      <c r="N4" s="143">
        <v>246561.66998399992</v>
      </c>
      <c r="O4" s="149">
        <v>206608.22440171565</v>
      </c>
      <c r="P4" s="148">
        <v>1172662.3234999995</v>
      </c>
      <c r="Q4" s="143">
        <v>222219.51030324999</v>
      </c>
      <c r="R4" s="149">
        <v>189490.41657735285</v>
      </c>
      <c r="S4" s="148">
        <v>1224439.074500002</v>
      </c>
      <c r="T4" s="143">
        <v>232031.20461774996</v>
      </c>
      <c r="U4" s="149">
        <v>202656.86915366069</v>
      </c>
      <c r="V4" s="148">
        <v>1244577.4793000002</v>
      </c>
      <c r="W4" s="143">
        <v>235847.43232735008</v>
      </c>
      <c r="X4" s="149">
        <v>206738.06703838025</v>
      </c>
      <c r="Y4" s="148">
        <v>1274235.2789999994</v>
      </c>
      <c r="Z4" s="143">
        <v>241467.58537049973</v>
      </c>
      <c r="AA4" s="149">
        <v>210141.85816636714</v>
      </c>
      <c r="AB4" s="148">
        <v>1138236.7375320087</v>
      </c>
      <c r="AC4" s="143">
        <v>215695.86176231329</v>
      </c>
      <c r="AD4" s="149">
        <v>172305.70128687547</v>
      </c>
      <c r="AE4" s="148"/>
      <c r="AF4" s="143"/>
      <c r="AG4" s="149"/>
      <c r="AH4" s="148"/>
      <c r="AI4" s="143"/>
      <c r="AJ4" s="149"/>
      <c r="AK4" s="127"/>
      <c r="AL4" s="128"/>
      <c r="AM4" s="129"/>
      <c r="AN4" s="144"/>
      <c r="AO4" s="143"/>
      <c r="AP4" s="129"/>
      <c r="AQ4" s="144"/>
      <c r="AR4" s="143"/>
      <c r="AS4" s="129"/>
      <c r="AT4" s="144"/>
      <c r="AU4" s="143"/>
      <c r="AV4" s="129"/>
    </row>
    <row r="5" spans="1:48" x14ac:dyDescent="0.25">
      <c r="A5" s="15">
        <v>2</v>
      </c>
      <c r="B5" s="56" t="s">
        <v>506</v>
      </c>
      <c r="C5" s="51">
        <v>44</v>
      </c>
      <c r="D5" s="84">
        <v>1.5</v>
      </c>
      <c r="E5" s="84" t="s">
        <v>233</v>
      </c>
      <c r="F5" s="69">
        <v>40927</v>
      </c>
      <c r="G5" s="69">
        <v>40927</v>
      </c>
      <c r="H5" s="86" t="s">
        <v>234</v>
      </c>
      <c r="I5" s="65">
        <f t="shared" si="0"/>
        <v>1445728.68</v>
      </c>
      <c r="J5" s="17">
        <f t="shared" si="1"/>
        <v>281309.88655440009</v>
      </c>
      <c r="K5" s="18">
        <f t="shared" si="2"/>
        <v>0.19458000000000006</v>
      </c>
      <c r="L5" s="19">
        <f t="shared" si="3"/>
        <v>241580.56359119999</v>
      </c>
      <c r="M5" s="127">
        <v>173721.47999999995</v>
      </c>
      <c r="N5" s="128">
        <v>33802.725578399994</v>
      </c>
      <c r="O5" s="129">
        <v>28602.080593200008</v>
      </c>
      <c r="P5" s="127">
        <v>156123.71999999991</v>
      </c>
      <c r="Q5" s="128">
        <v>30378.553437600007</v>
      </c>
      <c r="R5" s="129">
        <v>25929.872077200012</v>
      </c>
      <c r="S5" s="127">
        <v>315036.23999999993</v>
      </c>
      <c r="T5" s="128">
        <v>61299.751579200012</v>
      </c>
      <c r="U5" s="129">
        <v>53776.977812399993</v>
      </c>
      <c r="V5" s="127">
        <v>296409.72000000015</v>
      </c>
      <c r="W5" s="128">
        <v>57675.403317600067</v>
      </c>
      <c r="X5" s="129">
        <v>50698.776772799974</v>
      </c>
      <c r="Y5" s="127">
        <v>278548.32000000018</v>
      </c>
      <c r="Z5" s="128">
        <v>54199.932105599983</v>
      </c>
      <c r="AA5" s="129">
        <v>47446.517989200009</v>
      </c>
      <c r="AB5" s="127">
        <v>225889.2</v>
      </c>
      <c r="AC5" s="128">
        <v>43953.520535999989</v>
      </c>
      <c r="AD5" s="129">
        <v>35126.3383464</v>
      </c>
      <c r="AE5" s="127"/>
      <c r="AF5" s="128"/>
      <c r="AG5" s="129"/>
      <c r="AH5" s="127"/>
      <c r="AI5" s="128"/>
      <c r="AJ5" s="129"/>
      <c r="AK5" s="127"/>
      <c r="AL5" s="128"/>
      <c r="AM5" s="129"/>
      <c r="AN5" s="144"/>
      <c r="AO5" s="143"/>
      <c r="AP5" s="129"/>
      <c r="AQ5" s="144"/>
      <c r="AR5" s="143"/>
      <c r="AS5" s="129"/>
      <c r="AT5" s="144"/>
      <c r="AU5" s="143"/>
      <c r="AV5" s="129"/>
    </row>
    <row r="6" spans="1:48" x14ac:dyDescent="0.25">
      <c r="A6" s="7">
        <v>3</v>
      </c>
      <c r="B6" s="56" t="s">
        <v>15</v>
      </c>
      <c r="C6" s="51">
        <v>45</v>
      </c>
      <c r="D6" s="84">
        <v>1.948</v>
      </c>
      <c r="E6" s="84" t="s">
        <v>233</v>
      </c>
      <c r="F6" s="69">
        <v>40729</v>
      </c>
      <c r="G6" s="69">
        <v>40729</v>
      </c>
      <c r="H6" s="86" t="s">
        <v>235</v>
      </c>
      <c r="I6" s="65">
        <f t="shared" si="0"/>
        <v>7425866.5499999952</v>
      </c>
      <c r="J6" s="17">
        <f t="shared" si="1"/>
        <v>1407201.711225</v>
      </c>
      <c r="K6" s="18">
        <f t="shared" si="2"/>
        <v>0.18950000000000011</v>
      </c>
      <c r="L6" s="19">
        <f t="shared" si="3"/>
        <v>1198438.3184220006</v>
      </c>
      <c r="M6" s="127">
        <v>1240379.0999999989</v>
      </c>
      <c r="N6" s="128">
        <v>235051.83944999994</v>
      </c>
      <c r="O6" s="129">
        <v>197058.49181250011</v>
      </c>
      <c r="P6" s="127">
        <v>1200449.9999999995</v>
      </c>
      <c r="Q6" s="128">
        <v>227485.27499999999</v>
      </c>
      <c r="R6" s="129">
        <v>193873.10029049998</v>
      </c>
      <c r="S6" s="127">
        <v>1291104.2999999975</v>
      </c>
      <c r="T6" s="128">
        <v>244664.2648499998</v>
      </c>
      <c r="U6" s="129">
        <v>213867.53206200022</v>
      </c>
      <c r="V6" s="127">
        <v>1186928.3999999985</v>
      </c>
      <c r="W6" s="128">
        <v>224922.93179999996</v>
      </c>
      <c r="X6" s="129">
        <v>197267.62110150009</v>
      </c>
      <c r="Y6" s="127">
        <v>1278106.3499999994</v>
      </c>
      <c r="Z6" s="128">
        <v>242201.15332500014</v>
      </c>
      <c r="AA6" s="129">
        <v>210884.6925090001</v>
      </c>
      <c r="AB6" s="127">
        <v>1228898.4000000001</v>
      </c>
      <c r="AC6" s="128">
        <v>232876.24680000023</v>
      </c>
      <c r="AD6" s="129">
        <v>185486.88064650013</v>
      </c>
      <c r="AE6" s="127"/>
      <c r="AF6" s="128"/>
      <c r="AG6" s="129"/>
      <c r="AH6" s="127"/>
      <c r="AI6" s="128"/>
      <c r="AJ6" s="129"/>
      <c r="AK6" s="127"/>
      <c r="AL6" s="128"/>
      <c r="AM6" s="129"/>
      <c r="AN6" s="144"/>
      <c r="AO6" s="143"/>
      <c r="AP6" s="129"/>
      <c r="AQ6" s="144"/>
      <c r="AR6" s="143"/>
      <c r="AS6" s="129"/>
      <c r="AT6" s="144"/>
      <c r="AU6" s="143"/>
      <c r="AV6" s="129"/>
    </row>
    <row r="7" spans="1:48" x14ac:dyDescent="0.25">
      <c r="A7" s="7">
        <v>4</v>
      </c>
      <c r="B7" s="56" t="s">
        <v>578</v>
      </c>
      <c r="C7" s="51">
        <v>46</v>
      </c>
      <c r="D7" s="84">
        <v>1.4990000000000001</v>
      </c>
      <c r="E7" s="84" t="s">
        <v>233</v>
      </c>
      <c r="F7" s="69">
        <v>40892</v>
      </c>
      <c r="G7" s="69">
        <v>40892</v>
      </c>
      <c r="H7" s="86" t="s">
        <v>569</v>
      </c>
      <c r="I7" s="65">
        <f t="shared" si="0"/>
        <v>2520631.9499999997</v>
      </c>
      <c r="J7" s="17">
        <f t="shared" si="1"/>
        <v>490464.56483100011</v>
      </c>
      <c r="K7" s="18">
        <f t="shared" si="2"/>
        <v>0.19458000000000006</v>
      </c>
      <c r="L7" s="19">
        <f t="shared" si="3"/>
        <v>419643.52207350032</v>
      </c>
      <c r="M7" s="127">
        <v>179135.25000000003</v>
      </c>
      <c r="N7" s="128">
        <v>34856.136945000027</v>
      </c>
      <c r="O7" s="129">
        <v>29312.050327500008</v>
      </c>
      <c r="P7" s="127">
        <v>185116.94999999981</v>
      </c>
      <c r="Q7" s="128">
        <v>36020.056130999918</v>
      </c>
      <c r="R7" s="129">
        <v>30948.897488999992</v>
      </c>
      <c r="S7" s="127">
        <v>439372.65000000026</v>
      </c>
      <c r="T7" s="128">
        <v>85493.130237000136</v>
      </c>
      <c r="U7" s="129">
        <v>75135.551341500031</v>
      </c>
      <c r="V7" s="127">
        <v>511290.00000000012</v>
      </c>
      <c r="W7" s="128">
        <v>99486.808199999898</v>
      </c>
      <c r="X7" s="129">
        <v>86963.312113500084</v>
      </c>
      <c r="Y7" s="127">
        <v>633768.44999999984</v>
      </c>
      <c r="Z7" s="128">
        <v>123318.66500100012</v>
      </c>
      <c r="AA7" s="129">
        <v>107443.89315150006</v>
      </c>
      <c r="AB7" s="127">
        <v>571948.65</v>
      </c>
      <c r="AC7" s="128">
        <v>111289.76831699999</v>
      </c>
      <c r="AD7" s="129">
        <v>89839.817650500074</v>
      </c>
      <c r="AE7" s="127"/>
      <c r="AF7" s="128"/>
      <c r="AG7" s="129"/>
      <c r="AH7" s="127"/>
      <c r="AI7" s="128"/>
      <c r="AJ7" s="129"/>
      <c r="AK7" s="127"/>
      <c r="AL7" s="128"/>
      <c r="AM7" s="129"/>
      <c r="AN7" s="144"/>
      <c r="AO7" s="143"/>
      <c r="AP7" s="129"/>
      <c r="AQ7" s="144"/>
      <c r="AR7" s="143"/>
      <c r="AS7" s="129"/>
      <c r="AT7" s="144"/>
      <c r="AU7" s="143"/>
      <c r="AV7" s="129"/>
    </row>
    <row r="8" spans="1:48" x14ac:dyDescent="0.25">
      <c r="A8" s="15">
        <v>5</v>
      </c>
      <c r="B8" s="56" t="s">
        <v>579</v>
      </c>
      <c r="C8" s="51">
        <v>372</v>
      </c>
      <c r="D8" s="133">
        <v>1.5</v>
      </c>
      <c r="E8" s="74" t="s">
        <v>202</v>
      </c>
      <c r="F8" s="76">
        <v>41758</v>
      </c>
      <c r="G8" s="76">
        <v>41758</v>
      </c>
      <c r="H8" s="87" t="s">
        <v>434</v>
      </c>
      <c r="I8" s="65">
        <f t="shared" si="0"/>
        <v>5045841.6379999993</v>
      </c>
      <c r="J8" s="17">
        <f t="shared" si="1"/>
        <v>777009.15383562027</v>
      </c>
      <c r="K8" s="18">
        <f t="shared" si="2"/>
        <v>0.15399000000000007</v>
      </c>
      <c r="L8" s="19">
        <f t="shared" si="3"/>
        <v>640674.41942492803</v>
      </c>
      <c r="M8" s="127">
        <v>989606.7028000002</v>
      </c>
      <c r="N8" s="128">
        <v>152389.53616417208</v>
      </c>
      <c r="O8" s="129">
        <v>121875.48839230005</v>
      </c>
      <c r="P8" s="127">
        <v>817393.90960000001</v>
      </c>
      <c r="Q8" s="128">
        <v>125870.48813930397</v>
      </c>
      <c r="R8" s="129">
        <v>103695.16568595609</v>
      </c>
      <c r="S8" s="127">
        <v>660291.36680000008</v>
      </c>
      <c r="T8" s="128">
        <v>101678.26757353208</v>
      </c>
      <c r="U8" s="129">
        <v>86016.263700996089</v>
      </c>
      <c r="V8" s="127">
        <v>1014210.8415999991</v>
      </c>
      <c r="W8" s="128">
        <v>156178.32749798405</v>
      </c>
      <c r="X8" s="129">
        <v>132385.16806653989</v>
      </c>
      <c r="Y8" s="127">
        <v>936714.14240000024</v>
      </c>
      <c r="Z8" s="128">
        <v>144244.61078817616</v>
      </c>
      <c r="AA8" s="129">
        <v>121925.70894949201</v>
      </c>
      <c r="AB8" s="127">
        <v>627624.6747999998</v>
      </c>
      <c r="AC8" s="128">
        <v>96647.923672452045</v>
      </c>
      <c r="AD8" s="129">
        <v>74776.624629643979</v>
      </c>
      <c r="AE8" s="127"/>
      <c r="AF8" s="128"/>
      <c r="AG8" s="129"/>
      <c r="AH8" s="127"/>
      <c r="AI8" s="128"/>
      <c r="AJ8" s="129"/>
      <c r="AK8" s="127"/>
      <c r="AL8" s="128"/>
      <c r="AM8" s="129"/>
      <c r="AN8" s="144"/>
      <c r="AO8" s="143"/>
      <c r="AP8" s="129"/>
      <c r="AQ8" s="144"/>
      <c r="AR8" s="143"/>
      <c r="AS8" s="129"/>
      <c r="AT8" s="144"/>
      <c r="AU8" s="143"/>
      <c r="AV8" s="129"/>
    </row>
    <row r="9" spans="1:48" x14ac:dyDescent="0.25">
      <c r="A9" s="7">
        <v>6</v>
      </c>
      <c r="B9" s="56" t="s">
        <v>580</v>
      </c>
      <c r="C9" s="51">
        <v>1</v>
      </c>
      <c r="D9" s="84">
        <v>0.5</v>
      </c>
      <c r="E9" s="84" t="s">
        <v>202</v>
      </c>
      <c r="F9" s="69">
        <v>41369</v>
      </c>
      <c r="G9" s="69">
        <v>41369</v>
      </c>
      <c r="H9" s="86" t="s">
        <v>435</v>
      </c>
      <c r="I9" s="65">
        <f t="shared" si="0"/>
        <v>1362546.02</v>
      </c>
      <c r="J9" s="17">
        <f t="shared" si="1"/>
        <v>234317.03905939998</v>
      </c>
      <c r="K9" s="18">
        <f t="shared" si="2"/>
        <v>0.17196999999999998</v>
      </c>
      <c r="L9" s="19">
        <f t="shared" si="3"/>
        <v>196302.59655472409</v>
      </c>
      <c r="M9" s="127">
        <v>143521.55719999984</v>
      </c>
      <c r="N9" s="128">
        <v>24681.402191683988</v>
      </c>
      <c r="O9" s="129">
        <v>20248.360068275968</v>
      </c>
      <c r="P9" s="127">
        <v>237327.92119999987</v>
      </c>
      <c r="Q9" s="128">
        <v>40813.282608763962</v>
      </c>
      <c r="R9" s="129">
        <v>34148.811406172012</v>
      </c>
      <c r="S9" s="127">
        <v>258437.78440000032</v>
      </c>
      <c r="T9" s="128">
        <v>44443.545783268004</v>
      </c>
      <c r="U9" s="129">
        <v>38255.916265672022</v>
      </c>
      <c r="V9" s="127">
        <v>256270.88840000023</v>
      </c>
      <c r="W9" s="128">
        <v>44070.904678148014</v>
      </c>
      <c r="X9" s="129">
        <v>38130.831589408066</v>
      </c>
      <c r="Y9" s="127">
        <v>234680.5475999999</v>
      </c>
      <c r="Z9" s="128">
        <v>40358.013770772013</v>
      </c>
      <c r="AA9" s="129">
        <v>34567.623778756009</v>
      </c>
      <c r="AB9" s="127">
        <v>232307.32120000001</v>
      </c>
      <c r="AC9" s="128">
        <v>39949.89002676402</v>
      </c>
      <c r="AD9" s="129">
        <v>30951.053446440001</v>
      </c>
      <c r="AE9" s="127"/>
      <c r="AF9" s="128"/>
      <c r="AG9" s="129"/>
      <c r="AH9" s="127"/>
      <c r="AI9" s="128"/>
      <c r="AJ9" s="129"/>
      <c r="AK9" s="127"/>
      <c r="AL9" s="128"/>
      <c r="AM9" s="129"/>
      <c r="AN9" s="144"/>
      <c r="AO9" s="143"/>
      <c r="AP9" s="129"/>
      <c r="AQ9" s="144"/>
      <c r="AR9" s="143"/>
      <c r="AS9" s="129"/>
      <c r="AT9" s="144"/>
      <c r="AU9" s="143"/>
      <c r="AV9" s="129"/>
    </row>
    <row r="10" spans="1:48" x14ac:dyDescent="0.25">
      <c r="A10" s="7">
        <v>7</v>
      </c>
      <c r="B10" s="56" t="s">
        <v>16</v>
      </c>
      <c r="C10" s="51">
        <v>30</v>
      </c>
      <c r="D10" s="84">
        <v>1.329</v>
      </c>
      <c r="E10" s="84" t="s">
        <v>202</v>
      </c>
      <c r="F10" s="69">
        <v>41312</v>
      </c>
      <c r="G10" s="69">
        <v>41312</v>
      </c>
      <c r="H10" s="86" t="s">
        <v>236</v>
      </c>
      <c r="I10" s="65">
        <f t="shared" si="0"/>
        <v>3874843.560000001</v>
      </c>
      <c r="J10" s="17">
        <f t="shared" si="1"/>
        <v>647331.36513359996</v>
      </c>
      <c r="K10" s="18">
        <f t="shared" si="2"/>
        <v>0.16705999999999996</v>
      </c>
      <c r="L10" s="19">
        <f t="shared" si="3"/>
        <v>536972.62045260007</v>
      </c>
      <c r="M10" s="127">
        <v>682842.4</v>
      </c>
      <c r="N10" s="128">
        <v>114075.65134400011</v>
      </c>
      <c r="O10" s="129">
        <v>93197.427116800012</v>
      </c>
      <c r="P10" s="127">
        <v>588915.06000000064</v>
      </c>
      <c r="Q10" s="128">
        <v>98384.149923599965</v>
      </c>
      <c r="R10" s="129">
        <v>81501.932162000012</v>
      </c>
      <c r="S10" s="127">
        <v>636110.71999999986</v>
      </c>
      <c r="T10" s="128">
        <v>106268.65688320002</v>
      </c>
      <c r="U10" s="129">
        <v>90799.52284739993</v>
      </c>
      <c r="V10" s="127">
        <v>634184.09999999963</v>
      </c>
      <c r="W10" s="128">
        <v>105946.79574599987</v>
      </c>
      <c r="X10" s="129">
        <v>91141.164054200039</v>
      </c>
      <c r="Y10" s="127">
        <v>666542.06000000052</v>
      </c>
      <c r="Z10" s="128">
        <v>111352.51654359997</v>
      </c>
      <c r="AA10" s="129">
        <v>94838.008685200053</v>
      </c>
      <c r="AB10" s="127">
        <v>666249.22000000009</v>
      </c>
      <c r="AC10" s="128">
        <v>111303.59469319999</v>
      </c>
      <c r="AD10" s="129">
        <v>85494.565587000034</v>
      </c>
      <c r="AE10" s="127"/>
      <c r="AF10" s="128"/>
      <c r="AG10" s="129"/>
      <c r="AH10" s="127"/>
      <c r="AI10" s="128"/>
      <c r="AJ10" s="129"/>
      <c r="AK10" s="127"/>
      <c r="AL10" s="128"/>
      <c r="AM10" s="129"/>
      <c r="AN10" s="144"/>
      <c r="AO10" s="143"/>
      <c r="AP10" s="129"/>
      <c r="AQ10" s="144"/>
      <c r="AR10" s="143"/>
      <c r="AS10" s="129"/>
      <c r="AT10" s="144"/>
      <c r="AU10" s="143"/>
      <c r="AV10" s="129"/>
    </row>
    <row r="11" spans="1:48" x14ac:dyDescent="0.25">
      <c r="A11" s="15">
        <v>8</v>
      </c>
      <c r="B11" s="56" t="s">
        <v>17</v>
      </c>
      <c r="C11" s="51">
        <v>61</v>
      </c>
      <c r="D11" s="84">
        <v>0.6</v>
      </c>
      <c r="E11" s="84" t="s">
        <v>233</v>
      </c>
      <c r="F11" s="69">
        <v>41242</v>
      </c>
      <c r="G11" s="69">
        <v>41309</v>
      </c>
      <c r="H11" s="86" t="s">
        <v>237</v>
      </c>
      <c r="I11" s="65">
        <f t="shared" si="0"/>
        <v>2072277.6999999997</v>
      </c>
      <c r="J11" s="17">
        <f t="shared" si="1"/>
        <v>423096.93800899986</v>
      </c>
      <c r="K11" s="18">
        <f t="shared" si="2"/>
        <v>0.20416999999999996</v>
      </c>
      <c r="L11" s="19">
        <f t="shared" si="3"/>
        <v>364719.28976600006</v>
      </c>
      <c r="M11" s="127">
        <v>355445.50000000012</v>
      </c>
      <c r="N11" s="128">
        <v>72571.307735000039</v>
      </c>
      <c r="O11" s="129">
        <v>61648.648831999992</v>
      </c>
      <c r="P11" s="127">
        <v>318271.09999999974</v>
      </c>
      <c r="Q11" s="128">
        <v>64981.410486999928</v>
      </c>
      <c r="R11" s="129">
        <v>55854.340792000039</v>
      </c>
      <c r="S11" s="127">
        <v>366497.59999999986</v>
      </c>
      <c r="T11" s="128">
        <v>74827.814991999927</v>
      </c>
      <c r="U11" s="129">
        <v>66049.415653999953</v>
      </c>
      <c r="V11" s="127">
        <v>341215.10000000033</v>
      </c>
      <c r="W11" s="128">
        <v>69665.886966999911</v>
      </c>
      <c r="X11" s="129">
        <v>61664.459620000023</v>
      </c>
      <c r="Y11" s="127">
        <v>356051.99999999965</v>
      </c>
      <c r="Z11" s="128">
        <v>72695.136840000036</v>
      </c>
      <c r="AA11" s="129">
        <v>63936.008770000022</v>
      </c>
      <c r="AB11" s="127">
        <v>334796.40000000002</v>
      </c>
      <c r="AC11" s="128">
        <v>68355.380988000004</v>
      </c>
      <c r="AD11" s="129">
        <v>55566.416098000038</v>
      </c>
      <c r="AE11" s="127"/>
      <c r="AF11" s="128"/>
      <c r="AG11" s="129"/>
      <c r="AH11" s="127"/>
      <c r="AI11" s="128"/>
      <c r="AJ11" s="129"/>
      <c r="AK11" s="127"/>
      <c r="AL11" s="128"/>
      <c r="AM11" s="129"/>
      <c r="AN11" s="144"/>
      <c r="AO11" s="143"/>
      <c r="AP11" s="129"/>
      <c r="AQ11" s="144"/>
      <c r="AR11" s="143"/>
      <c r="AS11" s="129"/>
      <c r="AT11" s="144"/>
      <c r="AU11" s="143"/>
      <c r="AV11" s="129"/>
    </row>
    <row r="12" spans="1:48" x14ac:dyDescent="0.25">
      <c r="A12" s="7">
        <v>9</v>
      </c>
      <c r="B12" s="56" t="s">
        <v>18</v>
      </c>
      <c r="C12" s="51">
        <v>63</v>
      </c>
      <c r="D12" s="84">
        <v>0.6</v>
      </c>
      <c r="E12" s="84" t="s">
        <v>233</v>
      </c>
      <c r="F12" s="69">
        <v>40759</v>
      </c>
      <c r="G12" s="69">
        <v>40759</v>
      </c>
      <c r="H12" s="86" t="s">
        <v>238</v>
      </c>
      <c r="I12" s="65">
        <f t="shared" si="0"/>
        <v>2042881.9200000002</v>
      </c>
      <c r="J12" s="17">
        <f t="shared" si="1"/>
        <v>417095.20160640008</v>
      </c>
      <c r="K12" s="18">
        <f t="shared" si="2"/>
        <v>0.20417000000000002</v>
      </c>
      <c r="L12" s="19">
        <f t="shared" si="3"/>
        <v>359465.03791260003</v>
      </c>
      <c r="M12" s="127">
        <v>306601.85999999987</v>
      </c>
      <c r="N12" s="128">
        <v>62598.901756200001</v>
      </c>
      <c r="O12" s="129">
        <v>53069.63040180003</v>
      </c>
      <c r="P12" s="127">
        <v>313480.92</v>
      </c>
      <c r="Q12" s="128">
        <v>64003.399436399981</v>
      </c>
      <c r="R12" s="129">
        <v>55191.356232599952</v>
      </c>
      <c r="S12" s="127">
        <v>326805.53999999992</v>
      </c>
      <c r="T12" s="128">
        <v>66723.887101799963</v>
      </c>
      <c r="U12" s="129">
        <v>58764.909799799985</v>
      </c>
      <c r="V12" s="127">
        <v>340203.60000000009</v>
      </c>
      <c r="W12" s="128">
        <v>69459.369012000083</v>
      </c>
      <c r="X12" s="129">
        <v>61338.133516800015</v>
      </c>
      <c r="Y12" s="127">
        <v>382372.73999999993</v>
      </c>
      <c r="Z12" s="128">
        <v>78069.04232579995</v>
      </c>
      <c r="AA12" s="129">
        <v>68800.037931600047</v>
      </c>
      <c r="AB12" s="127">
        <v>373417.2600000003</v>
      </c>
      <c r="AC12" s="128">
        <v>76240.601974200094</v>
      </c>
      <c r="AD12" s="129">
        <v>62300.970030000026</v>
      </c>
      <c r="AE12" s="127"/>
      <c r="AF12" s="128"/>
      <c r="AG12" s="129"/>
      <c r="AH12" s="127"/>
      <c r="AI12" s="128"/>
      <c r="AJ12" s="129"/>
      <c r="AK12" s="127"/>
      <c r="AL12" s="128"/>
      <c r="AM12" s="129"/>
      <c r="AN12" s="144"/>
      <c r="AO12" s="143"/>
      <c r="AP12" s="129"/>
      <c r="AQ12" s="144"/>
      <c r="AR12" s="143"/>
      <c r="AS12" s="129"/>
      <c r="AT12" s="144"/>
      <c r="AU12" s="143"/>
      <c r="AV12" s="129"/>
    </row>
    <row r="13" spans="1:48" x14ac:dyDescent="0.25">
      <c r="A13" s="7">
        <v>10</v>
      </c>
      <c r="B13" s="56" t="s">
        <v>19</v>
      </c>
      <c r="C13" s="51">
        <v>64</v>
      </c>
      <c r="D13" s="84">
        <v>0.999</v>
      </c>
      <c r="E13" s="84" t="s">
        <v>233</v>
      </c>
      <c r="F13" s="69">
        <v>40710</v>
      </c>
      <c r="G13" s="69">
        <v>40710</v>
      </c>
      <c r="H13" s="86" t="s">
        <v>239</v>
      </c>
      <c r="I13" s="65">
        <f t="shared" si="0"/>
        <v>3658247.75</v>
      </c>
      <c r="J13" s="17">
        <f t="shared" si="1"/>
        <v>725576.8587349999</v>
      </c>
      <c r="K13" s="18">
        <f t="shared" si="2"/>
        <v>0.19833999999999996</v>
      </c>
      <c r="L13" s="19">
        <f t="shared" si="3"/>
        <v>623261.86848249985</v>
      </c>
      <c r="M13" s="127">
        <v>674064</v>
      </c>
      <c r="N13" s="128">
        <v>133693.85375999991</v>
      </c>
      <c r="O13" s="129">
        <v>112969.54675249987</v>
      </c>
      <c r="P13" s="127">
        <v>391765.5</v>
      </c>
      <c r="Q13" s="128">
        <v>77702.769269999932</v>
      </c>
      <c r="R13" s="129">
        <v>66959.787719999978</v>
      </c>
      <c r="S13" s="127">
        <v>669694.5</v>
      </c>
      <c r="T13" s="128">
        <v>132827.20713000002</v>
      </c>
      <c r="U13" s="129">
        <v>116847.11949999987</v>
      </c>
      <c r="V13" s="127">
        <v>648449.5</v>
      </c>
      <c r="W13" s="128">
        <v>128613.47382999987</v>
      </c>
      <c r="X13" s="129">
        <v>113416.88239500015</v>
      </c>
      <c r="Y13" s="127">
        <v>652524.75</v>
      </c>
      <c r="Z13" s="128">
        <v>129421.75891500003</v>
      </c>
      <c r="AA13" s="129">
        <v>113548.30321249992</v>
      </c>
      <c r="AB13" s="127">
        <v>621749.5</v>
      </c>
      <c r="AC13" s="128">
        <v>123317.7958300001</v>
      </c>
      <c r="AD13" s="129">
        <v>99520.228902500108</v>
      </c>
      <c r="AE13" s="127"/>
      <c r="AF13" s="128"/>
      <c r="AG13" s="129"/>
      <c r="AH13" s="127"/>
      <c r="AI13" s="128"/>
      <c r="AJ13" s="129"/>
      <c r="AK13" s="127"/>
      <c r="AL13" s="128"/>
      <c r="AM13" s="129"/>
      <c r="AN13" s="144"/>
      <c r="AO13" s="143"/>
      <c r="AP13" s="129"/>
      <c r="AQ13" s="144"/>
      <c r="AR13" s="143"/>
      <c r="AS13" s="129"/>
      <c r="AT13" s="144"/>
      <c r="AU13" s="143"/>
      <c r="AV13" s="129"/>
    </row>
    <row r="14" spans="1:48" x14ac:dyDescent="0.25">
      <c r="A14" s="15">
        <v>11</v>
      </c>
      <c r="B14" s="56" t="s">
        <v>453</v>
      </c>
      <c r="C14" s="51">
        <v>66</v>
      </c>
      <c r="D14" s="84">
        <v>2</v>
      </c>
      <c r="E14" s="84" t="s">
        <v>233</v>
      </c>
      <c r="F14" s="69">
        <v>40539</v>
      </c>
      <c r="G14" s="69">
        <v>40539</v>
      </c>
      <c r="H14" s="86" t="s">
        <v>241</v>
      </c>
      <c r="I14" s="65">
        <f t="shared" si="0"/>
        <v>4921590.7756000012</v>
      </c>
      <c r="J14" s="17">
        <f t="shared" si="1"/>
        <v>785535.10369351588</v>
      </c>
      <c r="K14" s="18">
        <f t="shared" si="2"/>
        <v>0.15960999999999995</v>
      </c>
      <c r="L14" s="19">
        <f t="shared" si="3"/>
        <v>647697.00535495172</v>
      </c>
      <c r="M14" s="127">
        <v>721249.0699999996</v>
      </c>
      <c r="N14" s="128">
        <v>115118.56406269994</v>
      </c>
      <c r="O14" s="129">
        <v>93092.764735859993</v>
      </c>
      <c r="P14" s="127">
        <v>682754.26000000024</v>
      </c>
      <c r="Q14" s="128">
        <v>108974.40743860004</v>
      </c>
      <c r="R14" s="129">
        <v>89789.124280824049</v>
      </c>
      <c r="S14" s="127">
        <v>865142.45000000135</v>
      </c>
      <c r="T14" s="128">
        <v>138085.38644450004</v>
      </c>
      <c r="U14" s="129">
        <v>117362.74143096796</v>
      </c>
      <c r="V14" s="127">
        <v>850869.7548</v>
      </c>
      <c r="W14" s="128">
        <v>135807.32156362795</v>
      </c>
      <c r="X14" s="129">
        <v>115522.51157770398</v>
      </c>
      <c r="Y14" s="127">
        <v>1002116.8507999995</v>
      </c>
      <c r="Z14" s="128">
        <v>159947.8705561879</v>
      </c>
      <c r="AA14" s="129">
        <v>135685.13009935187</v>
      </c>
      <c r="AB14" s="127">
        <v>799458.38999999978</v>
      </c>
      <c r="AC14" s="128">
        <v>127601.55362789998</v>
      </c>
      <c r="AD14" s="129">
        <v>96244.733230243888</v>
      </c>
      <c r="AE14" s="127"/>
      <c r="AF14" s="128"/>
      <c r="AG14" s="129"/>
      <c r="AH14" s="127"/>
      <c r="AI14" s="128"/>
      <c r="AJ14" s="129"/>
      <c r="AK14" s="127"/>
      <c r="AL14" s="128"/>
      <c r="AM14" s="129"/>
      <c r="AN14" s="144"/>
      <c r="AO14" s="143"/>
      <c r="AP14" s="129"/>
      <c r="AQ14" s="144"/>
      <c r="AR14" s="143"/>
      <c r="AS14" s="129"/>
      <c r="AT14" s="144"/>
      <c r="AU14" s="143"/>
      <c r="AV14" s="129"/>
    </row>
    <row r="15" spans="1:48" x14ac:dyDescent="0.25">
      <c r="A15" s="7">
        <v>12</v>
      </c>
      <c r="B15" s="56" t="s">
        <v>20</v>
      </c>
      <c r="C15" s="51">
        <v>67</v>
      </c>
      <c r="D15" s="84">
        <v>1.6</v>
      </c>
      <c r="E15" s="84" t="s">
        <v>233</v>
      </c>
      <c r="F15" s="69">
        <v>40465</v>
      </c>
      <c r="G15" s="69">
        <v>40465</v>
      </c>
      <c r="H15" s="86" t="s">
        <v>242</v>
      </c>
      <c r="I15" s="65">
        <f t="shared" si="0"/>
        <v>3342601.2</v>
      </c>
      <c r="J15" s="17">
        <f t="shared" si="1"/>
        <v>633422.92739999993</v>
      </c>
      <c r="K15" s="18">
        <f t="shared" si="2"/>
        <v>0.18949999999999997</v>
      </c>
      <c r="L15" s="19">
        <f t="shared" si="3"/>
        <v>539642.45210400026</v>
      </c>
      <c r="M15" s="127">
        <v>646810.79999999981</v>
      </c>
      <c r="N15" s="128">
        <v>122570.64660000001</v>
      </c>
      <c r="O15" s="129">
        <v>102887.68272300003</v>
      </c>
      <c r="P15" s="127">
        <v>524201.10000000079</v>
      </c>
      <c r="Q15" s="128">
        <v>99336.10845</v>
      </c>
      <c r="R15" s="129">
        <v>84250.425081000023</v>
      </c>
      <c r="S15" s="127">
        <v>566034.89999999909</v>
      </c>
      <c r="T15" s="128">
        <v>107263.61354999999</v>
      </c>
      <c r="U15" s="129">
        <v>93642.062217000144</v>
      </c>
      <c r="V15" s="127">
        <v>560880.90000000061</v>
      </c>
      <c r="W15" s="128">
        <v>106286.93054999996</v>
      </c>
      <c r="X15" s="129">
        <v>93097.636992000029</v>
      </c>
      <c r="Y15" s="127">
        <v>529901.40000000037</v>
      </c>
      <c r="Z15" s="128">
        <v>100416.31530000005</v>
      </c>
      <c r="AA15" s="129">
        <v>87513.680492999978</v>
      </c>
      <c r="AB15" s="127">
        <v>514772.09999999986</v>
      </c>
      <c r="AC15" s="128">
        <v>97549.312949999949</v>
      </c>
      <c r="AD15" s="129">
        <v>78250.964598000006</v>
      </c>
      <c r="AE15" s="127"/>
      <c r="AF15" s="128"/>
      <c r="AG15" s="129"/>
      <c r="AH15" s="127"/>
      <c r="AI15" s="128"/>
      <c r="AJ15" s="129"/>
      <c r="AK15" s="127"/>
      <c r="AL15" s="128"/>
      <c r="AM15" s="129"/>
      <c r="AN15" s="144"/>
      <c r="AO15" s="143"/>
      <c r="AP15" s="129"/>
      <c r="AQ15" s="144"/>
      <c r="AR15" s="143"/>
      <c r="AS15" s="129"/>
      <c r="AT15" s="144"/>
      <c r="AU15" s="143"/>
      <c r="AV15" s="129"/>
    </row>
    <row r="16" spans="1:48" x14ac:dyDescent="0.25">
      <c r="A16" s="7">
        <v>13</v>
      </c>
      <c r="B16" s="56" t="s">
        <v>21</v>
      </c>
      <c r="C16" s="51">
        <v>70</v>
      </c>
      <c r="D16" s="84">
        <v>0.6</v>
      </c>
      <c r="E16" s="84" t="s">
        <v>202</v>
      </c>
      <c r="F16" s="69">
        <v>41153</v>
      </c>
      <c r="G16" s="69">
        <v>41153</v>
      </c>
      <c r="H16" s="86" t="s">
        <v>243</v>
      </c>
      <c r="I16" s="65">
        <f t="shared" si="0"/>
        <v>2060698.9999999991</v>
      </c>
      <c r="J16" s="17">
        <f t="shared" si="1"/>
        <v>354378.40703</v>
      </c>
      <c r="K16" s="18">
        <f t="shared" si="2"/>
        <v>0.17197000000000007</v>
      </c>
      <c r="L16" s="19">
        <f t="shared" si="3"/>
        <v>295669.95431799995</v>
      </c>
      <c r="M16" s="127">
        <v>374938.29999999941</v>
      </c>
      <c r="N16" s="128">
        <v>64478.139451000156</v>
      </c>
      <c r="O16" s="129">
        <v>52927.587371999958</v>
      </c>
      <c r="P16" s="127">
        <v>341748.69999999955</v>
      </c>
      <c r="Q16" s="128">
        <v>58770.523938999984</v>
      </c>
      <c r="R16" s="129">
        <v>49224.771459999989</v>
      </c>
      <c r="S16" s="127">
        <v>278890.49999999994</v>
      </c>
      <c r="T16" s="128">
        <v>47960.799284999994</v>
      </c>
      <c r="U16" s="129">
        <v>41008.273181999961</v>
      </c>
      <c r="V16" s="127">
        <v>335850.9000000002</v>
      </c>
      <c r="W16" s="128">
        <v>57756.279273</v>
      </c>
      <c r="X16" s="129">
        <v>49840.282814000071</v>
      </c>
      <c r="Y16" s="127">
        <v>372066.70000000007</v>
      </c>
      <c r="Z16" s="128">
        <v>63984.310398999944</v>
      </c>
      <c r="AA16" s="129">
        <v>54912.641448999981</v>
      </c>
      <c r="AB16" s="127">
        <v>357203.89999999985</v>
      </c>
      <c r="AC16" s="128">
        <v>61428.354682999969</v>
      </c>
      <c r="AD16" s="129">
        <v>47756.398040999986</v>
      </c>
      <c r="AE16" s="127"/>
      <c r="AF16" s="128"/>
      <c r="AG16" s="129"/>
      <c r="AH16" s="127"/>
      <c r="AI16" s="128"/>
      <c r="AJ16" s="129"/>
      <c r="AK16" s="127"/>
      <c r="AL16" s="128"/>
      <c r="AM16" s="129"/>
      <c r="AN16" s="144"/>
      <c r="AO16" s="143"/>
      <c r="AP16" s="129"/>
      <c r="AQ16" s="144"/>
      <c r="AR16" s="143"/>
      <c r="AS16" s="129"/>
      <c r="AT16" s="144"/>
      <c r="AU16" s="143"/>
      <c r="AV16" s="129"/>
    </row>
    <row r="17" spans="1:48" x14ac:dyDescent="0.25">
      <c r="A17" s="15">
        <v>14</v>
      </c>
      <c r="B17" s="56" t="s">
        <v>22</v>
      </c>
      <c r="C17" s="51">
        <v>76</v>
      </c>
      <c r="D17" s="84">
        <v>0.25</v>
      </c>
      <c r="E17" s="84" t="s">
        <v>233</v>
      </c>
      <c r="F17" s="69">
        <v>40941</v>
      </c>
      <c r="G17" s="69">
        <v>40941</v>
      </c>
      <c r="H17" s="86" t="s">
        <v>244</v>
      </c>
      <c r="I17" s="65">
        <f t="shared" si="0"/>
        <v>270840.86800000007</v>
      </c>
      <c r="J17" s="17">
        <f t="shared" si="1"/>
        <v>44054.975588879999</v>
      </c>
      <c r="K17" s="18">
        <f t="shared" si="2"/>
        <v>0.16265999999999994</v>
      </c>
      <c r="L17" s="19">
        <f t="shared" si="3"/>
        <v>36358.385635964019</v>
      </c>
      <c r="M17" s="127">
        <v>40962.370399999985</v>
      </c>
      <c r="N17" s="128">
        <v>6662.9391692640011</v>
      </c>
      <c r="O17" s="129">
        <v>5465.6510330120054</v>
      </c>
      <c r="P17" s="127">
        <v>30089.532800000001</v>
      </c>
      <c r="Q17" s="128">
        <v>4894.363405248002</v>
      </c>
      <c r="R17" s="129">
        <v>4149.8192597740044</v>
      </c>
      <c r="S17" s="127">
        <v>8210.3592000000008</v>
      </c>
      <c r="T17" s="128">
        <v>1335.4970274720008</v>
      </c>
      <c r="U17" s="129">
        <v>1157.5512017699996</v>
      </c>
      <c r="V17" s="127">
        <v>57584.163200000054</v>
      </c>
      <c r="W17" s="128">
        <v>9366.639986111988</v>
      </c>
      <c r="X17" s="129">
        <v>7926.997271840004</v>
      </c>
      <c r="Y17" s="127">
        <v>80940.088800000129</v>
      </c>
      <c r="Z17" s="128">
        <v>13165.714844208002</v>
      </c>
      <c r="AA17" s="129">
        <v>11204.193157624009</v>
      </c>
      <c r="AB17" s="127">
        <v>53054.353599999922</v>
      </c>
      <c r="AC17" s="128">
        <v>8629.8211565760048</v>
      </c>
      <c r="AD17" s="129">
        <v>6454.1737119439995</v>
      </c>
      <c r="AE17" s="127"/>
      <c r="AF17" s="128"/>
      <c r="AG17" s="129"/>
      <c r="AH17" s="127"/>
      <c r="AI17" s="128"/>
      <c r="AJ17" s="129"/>
      <c r="AK17" s="127"/>
      <c r="AL17" s="128"/>
      <c r="AM17" s="129"/>
      <c r="AN17" s="144"/>
      <c r="AO17" s="143"/>
      <c r="AP17" s="129"/>
      <c r="AQ17" s="144"/>
      <c r="AR17" s="143"/>
      <c r="AS17" s="129"/>
      <c r="AT17" s="144"/>
      <c r="AU17" s="143"/>
      <c r="AV17" s="129"/>
    </row>
    <row r="18" spans="1:48" x14ac:dyDescent="0.25">
      <c r="A18" s="7">
        <v>15</v>
      </c>
      <c r="B18" s="56" t="s">
        <v>577</v>
      </c>
      <c r="C18" s="51">
        <v>77</v>
      </c>
      <c r="D18" s="84">
        <v>0.16</v>
      </c>
      <c r="E18" s="84" t="s">
        <v>202</v>
      </c>
      <c r="F18" s="69">
        <v>41339</v>
      </c>
      <c r="G18" s="69">
        <v>41346</v>
      </c>
      <c r="H18" s="86" t="s">
        <v>245</v>
      </c>
      <c r="I18" s="65">
        <f t="shared" si="0"/>
        <v>194189.60999999996</v>
      </c>
      <c r="J18" s="17">
        <f t="shared" si="1"/>
        <v>36960.108471299995</v>
      </c>
      <c r="K18" s="18">
        <f t="shared" si="2"/>
        <v>0.19033000000000003</v>
      </c>
      <c r="L18" s="19">
        <f t="shared" si="3"/>
        <v>31482.378923699995</v>
      </c>
      <c r="M18" s="127">
        <v>42439.10999999995</v>
      </c>
      <c r="N18" s="128">
        <v>8077.4358063000091</v>
      </c>
      <c r="O18" s="129">
        <v>6796.1667422999981</v>
      </c>
      <c r="P18" s="127">
        <v>35637.449999999975</v>
      </c>
      <c r="Q18" s="128">
        <v>6782.8758584999996</v>
      </c>
      <c r="R18" s="129">
        <v>5760.7914632999964</v>
      </c>
      <c r="S18" s="127">
        <v>36987.000000000065</v>
      </c>
      <c r="T18" s="128">
        <v>7039.7357099999863</v>
      </c>
      <c r="U18" s="129">
        <v>6150.339049799999</v>
      </c>
      <c r="V18" s="127">
        <v>25540.470000000008</v>
      </c>
      <c r="W18" s="128">
        <v>4861.1176551000017</v>
      </c>
      <c r="X18" s="129">
        <v>4226.7639057000015</v>
      </c>
      <c r="Y18" s="127">
        <v>30189.24</v>
      </c>
      <c r="Z18" s="128">
        <v>5745.9180492000005</v>
      </c>
      <c r="AA18" s="129">
        <v>5004.4765296000014</v>
      </c>
      <c r="AB18" s="127">
        <v>23396.33999999996</v>
      </c>
      <c r="AC18" s="128">
        <v>4453.0253921999974</v>
      </c>
      <c r="AD18" s="129">
        <v>3543.8412329999987</v>
      </c>
      <c r="AE18" s="127"/>
      <c r="AF18" s="128"/>
      <c r="AG18" s="129"/>
      <c r="AH18" s="127"/>
      <c r="AI18" s="128"/>
      <c r="AJ18" s="129"/>
      <c r="AK18" s="127"/>
      <c r="AL18" s="128"/>
      <c r="AM18" s="129"/>
      <c r="AN18" s="144"/>
      <c r="AO18" s="143"/>
      <c r="AP18" s="129"/>
      <c r="AQ18" s="144"/>
      <c r="AR18" s="143"/>
      <c r="AS18" s="129"/>
      <c r="AT18" s="144"/>
      <c r="AU18" s="143"/>
      <c r="AV18" s="129"/>
    </row>
    <row r="19" spans="1:48" x14ac:dyDescent="0.25">
      <c r="A19" s="7">
        <v>16</v>
      </c>
      <c r="B19" s="56" t="s">
        <v>462</v>
      </c>
      <c r="C19" s="51">
        <v>86</v>
      </c>
      <c r="D19" s="84">
        <v>1.96</v>
      </c>
      <c r="E19" s="84" t="s">
        <v>233</v>
      </c>
      <c r="F19" s="69">
        <v>40428</v>
      </c>
      <c r="G19" s="69">
        <v>40428</v>
      </c>
      <c r="H19" s="86" t="s">
        <v>246</v>
      </c>
      <c r="I19" s="65">
        <f t="shared" si="0"/>
        <v>4826115.9749999996</v>
      </c>
      <c r="J19" s="17">
        <f t="shared" si="1"/>
        <v>914548.97726249986</v>
      </c>
      <c r="K19" s="18">
        <f t="shared" si="2"/>
        <v>0.18949999999999997</v>
      </c>
      <c r="L19" s="19">
        <f t="shared" si="3"/>
        <v>775484.64956974972</v>
      </c>
      <c r="M19" s="127">
        <v>376200.29999999993</v>
      </c>
      <c r="N19" s="128">
        <v>71289.956849999988</v>
      </c>
      <c r="O19" s="129">
        <v>59296.406852999935</v>
      </c>
      <c r="P19" s="127">
        <v>552603.89999999967</v>
      </c>
      <c r="Q19" s="128">
        <v>104718.43904999993</v>
      </c>
      <c r="R19" s="129">
        <v>89157.348702000105</v>
      </c>
      <c r="S19" s="127">
        <v>799326.97499999998</v>
      </c>
      <c r="T19" s="128">
        <v>151472.46176249991</v>
      </c>
      <c r="U19" s="129">
        <v>132641.93324324992</v>
      </c>
      <c r="V19" s="127">
        <v>819607.19999999925</v>
      </c>
      <c r="W19" s="128">
        <v>155315.56440000018</v>
      </c>
      <c r="X19" s="129">
        <v>135420.18473999979</v>
      </c>
      <c r="Y19" s="127">
        <v>1154624.4000000008</v>
      </c>
      <c r="Z19" s="128">
        <v>218801.32380000007</v>
      </c>
      <c r="AA19" s="129">
        <v>190013.12111149993</v>
      </c>
      <c r="AB19" s="127">
        <v>1123753.2000000002</v>
      </c>
      <c r="AC19" s="128">
        <v>212951.23139999979</v>
      </c>
      <c r="AD19" s="129">
        <v>168955.65492</v>
      </c>
      <c r="AE19" s="127"/>
      <c r="AF19" s="128"/>
      <c r="AG19" s="129"/>
      <c r="AH19" s="127"/>
      <c r="AI19" s="128"/>
      <c r="AJ19" s="129"/>
      <c r="AK19" s="127"/>
      <c r="AL19" s="128"/>
      <c r="AM19" s="129"/>
      <c r="AN19" s="144"/>
      <c r="AO19" s="143"/>
      <c r="AP19" s="129"/>
      <c r="AQ19" s="144"/>
      <c r="AR19" s="143"/>
      <c r="AS19" s="129"/>
      <c r="AT19" s="144"/>
      <c r="AU19" s="143"/>
      <c r="AV19" s="129"/>
    </row>
    <row r="20" spans="1:48" x14ac:dyDescent="0.25">
      <c r="A20" s="15">
        <v>17</v>
      </c>
      <c r="B20" s="56" t="s">
        <v>23</v>
      </c>
      <c r="C20" s="51">
        <v>87</v>
      </c>
      <c r="D20" s="84">
        <v>1</v>
      </c>
      <c r="E20" s="84" t="s">
        <v>233</v>
      </c>
      <c r="F20" s="69">
        <v>40961</v>
      </c>
      <c r="G20" s="69">
        <v>40961</v>
      </c>
      <c r="H20" s="86" t="s">
        <v>247</v>
      </c>
      <c r="I20" s="65">
        <f t="shared" si="0"/>
        <v>1781982.54</v>
      </c>
      <c r="J20" s="17">
        <f t="shared" si="1"/>
        <v>221963.74518240002</v>
      </c>
      <c r="K20" s="18">
        <f t="shared" si="2"/>
        <v>0.12456</v>
      </c>
      <c r="L20" s="19">
        <f t="shared" si="3"/>
        <v>172203.04151279997</v>
      </c>
      <c r="M20" s="127">
        <v>455083.49999999965</v>
      </c>
      <c r="N20" s="128">
        <v>56685.200759999978</v>
      </c>
      <c r="O20" s="129">
        <v>42708.098885999978</v>
      </c>
      <c r="P20" s="127">
        <v>276266.69999999995</v>
      </c>
      <c r="Q20" s="128">
        <v>34411.780151999999</v>
      </c>
      <c r="R20" s="129">
        <v>26812.366742399994</v>
      </c>
      <c r="S20" s="127">
        <v>320289.96000000037</v>
      </c>
      <c r="T20" s="128">
        <v>39895.317417599996</v>
      </c>
      <c r="U20" s="129">
        <v>32246.310792000018</v>
      </c>
      <c r="V20" s="127">
        <v>295451.69999999972</v>
      </c>
      <c r="W20" s="128">
        <v>36801.463752000011</v>
      </c>
      <c r="X20" s="129">
        <v>29828.619455399974</v>
      </c>
      <c r="Y20" s="127">
        <v>275059.80000000045</v>
      </c>
      <c r="Z20" s="128">
        <v>34261.448688000019</v>
      </c>
      <c r="AA20" s="129">
        <v>27475.2765234</v>
      </c>
      <c r="AB20" s="127">
        <v>159830.87999999998</v>
      </c>
      <c r="AC20" s="128">
        <v>19908.534412800003</v>
      </c>
      <c r="AD20" s="129">
        <v>13132.369113600003</v>
      </c>
      <c r="AE20" s="127"/>
      <c r="AF20" s="128"/>
      <c r="AG20" s="129"/>
      <c r="AH20" s="127"/>
      <c r="AI20" s="128"/>
      <c r="AJ20" s="129"/>
      <c r="AK20" s="127"/>
      <c r="AL20" s="128"/>
      <c r="AM20" s="129"/>
      <c r="AN20" s="144"/>
      <c r="AO20" s="143"/>
      <c r="AP20" s="129"/>
      <c r="AQ20" s="144"/>
      <c r="AR20" s="143"/>
      <c r="AS20" s="129"/>
      <c r="AT20" s="144"/>
      <c r="AU20" s="143"/>
      <c r="AV20" s="129"/>
    </row>
    <row r="21" spans="1:48" x14ac:dyDescent="0.25">
      <c r="A21" s="7">
        <v>18</v>
      </c>
      <c r="B21" s="56" t="s">
        <v>574</v>
      </c>
      <c r="C21" s="51">
        <v>390</v>
      </c>
      <c r="D21" s="133">
        <v>0.6</v>
      </c>
      <c r="E21" s="74" t="s">
        <v>202</v>
      </c>
      <c r="F21" s="76">
        <v>41989</v>
      </c>
      <c r="G21" s="76">
        <v>41989</v>
      </c>
      <c r="H21" s="87" t="s">
        <v>568</v>
      </c>
      <c r="I21" s="65">
        <f t="shared" si="0"/>
        <v>2395230.3600000003</v>
      </c>
      <c r="J21" s="17">
        <f t="shared" si="1"/>
        <v>411907.76500919997</v>
      </c>
      <c r="K21" s="18">
        <f t="shared" si="2"/>
        <v>0.17196999999999996</v>
      </c>
      <c r="L21" s="19">
        <f t="shared" si="3"/>
        <v>344536.69860239985</v>
      </c>
      <c r="M21" s="127">
        <v>442526.1600000005</v>
      </c>
      <c r="N21" s="128">
        <v>76101.223735200037</v>
      </c>
      <c r="O21" s="129">
        <v>62459.348982599986</v>
      </c>
      <c r="P21" s="127">
        <v>348890.15999999986</v>
      </c>
      <c r="Q21" s="128">
        <v>59998.640815199869</v>
      </c>
      <c r="R21" s="129">
        <v>50385.858093000039</v>
      </c>
      <c r="S21" s="127">
        <v>400758.00000000041</v>
      </c>
      <c r="T21" s="128">
        <v>68918.353259999989</v>
      </c>
      <c r="U21" s="129">
        <v>59383.304080800015</v>
      </c>
      <c r="V21" s="127">
        <v>397934.2199999998</v>
      </c>
      <c r="W21" s="128">
        <v>68432.747813399998</v>
      </c>
      <c r="X21" s="129">
        <v>59081.692403999958</v>
      </c>
      <c r="Y21" s="127">
        <v>412939.3200000003</v>
      </c>
      <c r="Z21" s="128">
        <v>71013.174860400017</v>
      </c>
      <c r="AA21" s="129">
        <v>60915.804507599933</v>
      </c>
      <c r="AB21" s="127">
        <v>392182.49999999977</v>
      </c>
      <c r="AC21" s="128">
        <v>67443.624525000021</v>
      </c>
      <c r="AD21" s="129">
        <v>52310.690534399946</v>
      </c>
      <c r="AE21" s="127"/>
      <c r="AF21" s="128"/>
      <c r="AG21" s="129"/>
      <c r="AH21" s="127"/>
      <c r="AI21" s="128"/>
      <c r="AJ21" s="129"/>
      <c r="AK21" s="127"/>
      <c r="AL21" s="128"/>
      <c r="AM21" s="129"/>
      <c r="AN21" s="144"/>
      <c r="AO21" s="143"/>
      <c r="AP21" s="129"/>
      <c r="AQ21" s="144"/>
      <c r="AR21" s="143"/>
      <c r="AS21" s="129"/>
      <c r="AT21" s="144"/>
      <c r="AU21" s="143"/>
      <c r="AV21" s="129"/>
    </row>
    <row r="22" spans="1:48" x14ac:dyDescent="0.25">
      <c r="A22" s="7">
        <v>19</v>
      </c>
      <c r="B22" s="56" t="s">
        <v>24</v>
      </c>
      <c r="C22" s="51">
        <v>96</v>
      </c>
      <c r="D22" s="84">
        <v>0.5</v>
      </c>
      <c r="E22" s="84" t="s">
        <v>202</v>
      </c>
      <c r="F22" s="69">
        <v>41366</v>
      </c>
      <c r="G22" s="69">
        <v>41421</v>
      </c>
      <c r="H22" s="86" t="s">
        <v>570</v>
      </c>
      <c r="I22" s="65">
        <f t="shared" si="0"/>
        <v>47382.479999999989</v>
      </c>
      <c r="J22" s="17">
        <f t="shared" si="1"/>
        <v>6233.1652439999971</v>
      </c>
      <c r="K22" s="18">
        <f t="shared" si="2"/>
        <v>0.13154999999999997</v>
      </c>
      <c r="L22" s="19">
        <f t="shared" si="3"/>
        <v>4942.0621878000011</v>
      </c>
      <c r="M22" s="127">
        <v>47382.479999999989</v>
      </c>
      <c r="N22" s="128">
        <v>6233.1652439999971</v>
      </c>
      <c r="O22" s="129">
        <v>4942.0621878000011</v>
      </c>
      <c r="P22" s="127">
        <v>0</v>
      </c>
      <c r="Q22" s="128">
        <v>0</v>
      </c>
      <c r="R22" s="129">
        <v>0</v>
      </c>
      <c r="S22" s="127">
        <v>0</v>
      </c>
      <c r="T22" s="128">
        <v>0</v>
      </c>
      <c r="U22" s="129">
        <v>0</v>
      </c>
      <c r="V22" s="127">
        <v>0</v>
      </c>
      <c r="W22" s="128">
        <v>0</v>
      </c>
      <c r="X22" s="129">
        <v>0</v>
      </c>
      <c r="Y22" s="127">
        <v>0</v>
      </c>
      <c r="Z22" s="128">
        <v>0</v>
      </c>
      <c r="AA22" s="129">
        <v>0</v>
      </c>
      <c r="AB22" s="127">
        <v>0</v>
      </c>
      <c r="AC22" s="128">
        <v>0</v>
      </c>
      <c r="AD22" s="129">
        <v>0</v>
      </c>
      <c r="AE22" s="127"/>
      <c r="AF22" s="128"/>
      <c r="AG22" s="129"/>
      <c r="AH22" s="127"/>
      <c r="AI22" s="128"/>
      <c r="AJ22" s="129"/>
      <c r="AK22" s="127"/>
      <c r="AL22" s="128"/>
      <c r="AM22" s="129"/>
      <c r="AN22" s="144"/>
      <c r="AO22" s="143"/>
      <c r="AP22" s="129"/>
      <c r="AQ22" s="144"/>
      <c r="AR22" s="143"/>
      <c r="AS22" s="129"/>
      <c r="AT22" s="144"/>
      <c r="AU22" s="143"/>
      <c r="AV22" s="129"/>
    </row>
    <row r="23" spans="1:48" x14ac:dyDescent="0.25">
      <c r="A23" s="15">
        <v>20</v>
      </c>
      <c r="B23" s="56" t="s">
        <v>25</v>
      </c>
      <c r="C23" s="51">
        <v>101</v>
      </c>
      <c r="D23" s="84">
        <v>1.4</v>
      </c>
      <c r="E23" s="84" t="s">
        <v>233</v>
      </c>
      <c r="F23" s="69">
        <v>40863</v>
      </c>
      <c r="G23" s="69">
        <v>40863</v>
      </c>
      <c r="H23" s="86" t="s">
        <v>662</v>
      </c>
      <c r="I23" s="65">
        <f t="shared" si="0"/>
        <v>1597180.7499999995</v>
      </c>
      <c r="J23" s="17">
        <f t="shared" si="1"/>
        <v>310779.4303350001</v>
      </c>
      <c r="K23" s="18">
        <f t="shared" si="2"/>
        <v>0.19458000000000011</v>
      </c>
      <c r="L23" s="19">
        <f t="shared" si="3"/>
        <v>265087.41126009997</v>
      </c>
      <c r="M23" s="127">
        <v>380064.74000000005</v>
      </c>
      <c r="N23" s="128">
        <v>73952.997109200063</v>
      </c>
      <c r="O23" s="129">
        <v>62149.062556900019</v>
      </c>
      <c r="P23" s="127">
        <v>273780.97999999969</v>
      </c>
      <c r="Q23" s="128">
        <v>53272.303088400018</v>
      </c>
      <c r="R23" s="129">
        <v>45718.226792699956</v>
      </c>
      <c r="S23" s="127">
        <v>262056.73999999996</v>
      </c>
      <c r="T23" s="128">
        <v>50991.000469199978</v>
      </c>
      <c r="U23" s="129">
        <v>44567.659365900035</v>
      </c>
      <c r="V23" s="127">
        <v>227777.5499999999</v>
      </c>
      <c r="W23" s="128">
        <v>44320.955679000013</v>
      </c>
      <c r="X23" s="129">
        <v>38878.895854700007</v>
      </c>
      <c r="Y23" s="127">
        <v>216951.23999999996</v>
      </c>
      <c r="Z23" s="128">
        <v>42214.372279200004</v>
      </c>
      <c r="AA23" s="129">
        <v>36907.433423299968</v>
      </c>
      <c r="AB23" s="127">
        <v>236549.49999999994</v>
      </c>
      <c r="AC23" s="128">
        <v>46027.801710000014</v>
      </c>
      <c r="AD23" s="129">
        <v>36866.133266599994</v>
      </c>
      <c r="AE23" s="127"/>
      <c r="AF23" s="128"/>
      <c r="AG23" s="129"/>
      <c r="AH23" s="127"/>
      <c r="AI23" s="128"/>
      <c r="AJ23" s="129"/>
      <c r="AK23" s="127"/>
      <c r="AL23" s="128"/>
      <c r="AM23" s="129"/>
      <c r="AN23" s="144"/>
      <c r="AO23" s="143"/>
      <c r="AP23" s="129"/>
      <c r="AQ23" s="144"/>
      <c r="AR23" s="143"/>
      <c r="AS23" s="129"/>
      <c r="AT23" s="144"/>
      <c r="AU23" s="143"/>
      <c r="AV23" s="129"/>
    </row>
    <row r="24" spans="1:48" x14ac:dyDescent="0.25">
      <c r="A24" s="7">
        <v>21</v>
      </c>
      <c r="B24" s="56" t="s">
        <v>498</v>
      </c>
      <c r="C24" s="51">
        <v>416</v>
      </c>
      <c r="D24" s="84">
        <v>1.996</v>
      </c>
      <c r="E24" s="84" t="s">
        <v>202</v>
      </c>
      <c r="F24" s="69">
        <v>42353</v>
      </c>
      <c r="G24" s="69">
        <v>42353</v>
      </c>
      <c r="H24" s="86" t="s">
        <v>571</v>
      </c>
      <c r="I24" s="65">
        <f t="shared" si="0"/>
        <v>7719443.25</v>
      </c>
      <c r="J24" s="17">
        <f t="shared" si="1"/>
        <v>1157684.9042025001</v>
      </c>
      <c r="K24" s="18">
        <f t="shared" si="2"/>
        <v>0.14997000000000002</v>
      </c>
      <c r="L24" s="19">
        <f t="shared" si="3"/>
        <v>940700.91482100042</v>
      </c>
      <c r="M24" s="127">
        <v>1268923.6499999997</v>
      </c>
      <c r="N24" s="128">
        <v>190300.47979049996</v>
      </c>
      <c r="O24" s="129">
        <v>151240.64138099999</v>
      </c>
      <c r="P24" s="127">
        <v>1220535.8999999999</v>
      </c>
      <c r="Q24" s="128">
        <v>183043.76892300003</v>
      </c>
      <c r="R24" s="129">
        <v>149204.48565899988</v>
      </c>
      <c r="S24" s="127">
        <v>1329573.5999999999</v>
      </c>
      <c r="T24" s="128">
        <v>199396.15279200015</v>
      </c>
      <c r="U24" s="129">
        <v>167487.36447599987</v>
      </c>
      <c r="V24" s="127">
        <v>1282509.7499999998</v>
      </c>
      <c r="W24" s="128">
        <v>192337.98720750006</v>
      </c>
      <c r="X24" s="129">
        <v>162312.30578400032</v>
      </c>
      <c r="Y24" s="127">
        <v>1340776.800000001</v>
      </c>
      <c r="Z24" s="128">
        <v>201076.29669600012</v>
      </c>
      <c r="AA24" s="129">
        <v>168285.72272550027</v>
      </c>
      <c r="AB24" s="127">
        <v>1277123.5499999996</v>
      </c>
      <c r="AC24" s="128">
        <v>191530.21879349989</v>
      </c>
      <c r="AD24" s="129">
        <v>142170.39479550012</v>
      </c>
      <c r="AE24" s="127"/>
      <c r="AF24" s="128"/>
      <c r="AG24" s="129"/>
      <c r="AH24" s="127"/>
      <c r="AI24" s="128"/>
      <c r="AJ24" s="129"/>
      <c r="AK24" s="127"/>
      <c r="AL24" s="128"/>
      <c r="AM24" s="129"/>
      <c r="AN24" s="144"/>
      <c r="AO24" s="143"/>
      <c r="AP24" s="129"/>
      <c r="AQ24" s="144"/>
      <c r="AR24" s="143"/>
      <c r="AS24" s="129"/>
      <c r="AT24" s="144"/>
      <c r="AU24" s="143"/>
      <c r="AV24" s="129"/>
    </row>
    <row r="25" spans="1:48" x14ac:dyDescent="0.25">
      <c r="A25" s="7">
        <v>22</v>
      </c>
      <c r="B25" s="56" t="s">
        <v>26</v>
      </c>
      <c r="C25" s="51">
        <v>104</v>
      </c>
      <c r="D25" s="84">
        <v>0.95</v>
      </c>
      <c r="E25" s="84" t="s">
        <v>202</v>
      </c>
      <c r="F25" s="69">
        <v>40918</v>
      </c>
      <c r="G25" s="69">
        <v>40918</v>
      </c>
      <c r="H25" s="86" t="s">
        <v>248</v>
      </c>
      <c r="I25" s="65">
        <f t="shared" si="0"/>
        <v>2932415.9999999995</v>
      </c>
      <c r="J25" s="17">
        <f t="shared" si="1"/>
        <v>489889.41695999983</v>
      </c>
      <c r="K25" s="18">
        <f t="shared" si="2"/>
        <v>0.16705999999999996</v>
      </c>
      <c r="L25" s="19">
        <f t="shared" si="3"/>
        <v>407470.59431939991</v>
      </c>
      <c r="M25" s="127">
        <v>404765.04000000015</v>
      </c>
      <c r="N25" s="128">
        <v>67620.047582399959</v>
      </c>
      <c r="O25" s="129">
        <v>55484.925913799962</v>
      </c>
      <c r="P25" s="127">
        <v>310774.37999999977</v>
      </c>
      <c r="Q25" s="128">
        <v>51917.967922800031</v>
      </c>
      <c r="R25" s="129">
        <v>43009.016698200016</v>
      </c>
      <c r="S25" s="127">
        <v>552564.77999999991</v>
      </c>
      <c r="T25" s="128">
        <v>92311.472146799992</v>
      </c>
      <c r="U25" s="129">
        <v>78968.973175799998</v>
      </c>
      <c r="V25" s="127">
        <v>538583.52000000014</v>
      </c>
      <c r="W25" s="128">
        <v>89975.762851199965</v>
      </c>
      <c r="X25" s="129">
        <v>77448.547780199908</v>
      </c>
      <c r="Y25" s="127">
        <v>571954.43999999901</v>
      </c>
      <c r="Z25" s="128">
        <v>95550.708746399861</v>
      </c>
      <c r="AA25" s="129">
        <v>81486.082502400008</v>
      </c>
      <c r="AB25" s="127">
        <v>553773.84000000067</v>
      </c>
      <c r="AC25" s="128">
        <v>92513.45771040002</v>
      </c>
      <c r="AD25" s="129">
        <v>71073.048248999956</v>
      </c>
      <c r="AE25" s="127"/>
      <c r="AF25" s="128"/>
      <c r="AG25" s="129"/>
      <c r="AH25" s="127"/>
      <c r="AI25" s="128"/>
      <c r="AJ25" s="129"/>
      <c r="AK25" s="127"/>
      <c r="AL25" s="128"/>
      <c r="AM25" s="129"/>
      <c r="AN25" s="144"/>
      <c r="AO25" s="143"/>
      <c r="AP25" s="129"/>
      <c r="AQ25" s="144"/>
      <c r="AR25" s="143"/>
      <c r="AS25" s="129"/>
      <c r="AT25" s="144"/>
      <c r="AU25" s="143"/>
      <c r="AV25" s="129"/>
    </row>
    <row r="26" spans="1:48" x14ac:dyDescent="0.25">
      <c r="A26" s="15">
        <v>23</v>
      </c>
      <c r="B26" s="56" t="s">
        <v>27</v>
      </c>
      <c r="C26" s="51">
        <v>126</v>
      </c>
      <c r="D26" s="84">
        <v>0.999</v>
      </c>
      <c r="E26" s="84" t="s">
        <v>233</v>
      </c>
      <c r="F26" s="69">
        <v>40710</v>
      </c>
      <c r="G26" s="69">
        <v>40710</v>
      </c>
      <c r="H26" s="86" t="s">
        <v>249</v>
      </c>
      <c r="I26" s="65">
        <f t="shared" si="0"/>
        <v>3561884.0999999996</v>
      </c>
      <c r="J26" s="17">
        <f t="shared" si="1"/>
        <v>706464.0923939998</v>
      </c>
      <c r="K26" s="18">
        <f t="shared" si="2"/>
        <v>0.19833999999999996</v>
      </c>
      <c r="L26" s="19">
        <f t="shared" si="3"/>
        <v>607318.3589890002</v>
      </c>
      <c r="M26" s="127">
        <v>663655.70000000007</v>
      </c>
      <c r="N26" s="128">
        <v>131629.47153799993</v>
      </c>
      <c r="O26" s="129">
        <v>111184.87286100001</v>
      </c>
      <c r="P26" s="127">
        <v>456794.79999999976</v>
      </c>
      <c r="Q26" s="128">
        <v>90600.680632000061</v>
      </c>
      <c r="R26" s="129">
        <v>78946.895368000027</v>
      </c>
      <c r="S26" s="127">
        <v>585749.60000000033</v>
      </c>
      <c r="T26" s="128">
        <v>116177.5756639999</v>
      </c>
      <c r="U26" s="129">
        <v>102644.37801600006</v>
      </c>
      <c r="V26" s="127">
        <v>633241.60000000021</v>
      </c>
      <c r="W26" s="128">
        <v>125597.13894400003</v>
      </c>
      <c r="X26" s="129">
        <v>110763.42979900015</v>
      </c>
      <c r="Y26" s="127">
        <v>598466.89999999979</v>
      </c>
      <c r="Z26" s="128">
        <v>118699.92494599987</v>
      </c>
      <c r="AA26" s="129">
        <v>104132.32081600004</v>
      </c>
      <c r="AB26" s="127">
        <v>623975.49999999953</v>
      </c>
      <c r="AC26" s="128">
        <v>123759.30067</v>
      </c>
      <c r="AD26" s="129">
        <v>99646.462128999934</v>
      </c>
      <c r="AE26" s="127"/>
      <c r="AF26" s="128"/>
      <c r="AG26" s="129"/>
      <c r="AH26" s="127"/>
      <c r="AI26" s="128"/>
      <c r="AJ26" s="129"/>
      <c r="AK26" s="127"/>
      <c r="AL26" s="128"/>
      <c r="AM26" s="129"/>
      <c r="AN26" s="144"/>
      <c r="AO26" s="143"/>
      <c r="AP26" s="129"/>
      <c r="AQ26" s="144"/>
      <c r="AR26" s="143"/>
      <c r="AS26" s="129"/>
      <c r="AT26" s="144"/>
      <c r="AU26" s="143"/>
      <c r="AV26" s="129"/>
    </row>
    <row r="27" spans="1:48" x14ac:dyDescent="0.25">
      <c r="A27" s="7">
        <v>24</v>
      </c>
      <c r="B27" s="56" t="s">
        <v>592</v>
      </c>
      <c r="C27" s="51">
        <v>129</v>
      </c>
      <c r="D27" s="84">
        <v>6.5</v>
      </c>
      <c r="E27" s="84" t="s">
        <v>233</v>
      </c>
      <c r="F27" s="69">
        <v>37543</v>
      </c>
      <c r="G27" s="69">
        <v>39356</v>
      </c>
      <c r="H27" s="86" t="s">
        <v>559</v>
      </c>
      <c r="I27" s="65">
        <f t="shared" si="0"/>
        <v>10852902.559999999</v>
      </c>
      <c r="J27" s="17">
        <f t="shared" si="1"/>
        <v>1252967.6005520001</v>
      </c>
      <c r="K27" s="18">
        <f t="shared" si="2"/>
        <v>0.11545000000000002</v>
      </c>
      <c r="L27" s="19">
        <f t="shared" si="3"/>
        <v>958244.37415199983</v>
      </c>
      <c r="M27" s="127">
        <v>1347828.9599999988</v>
      </c>
      <c r="N27" s="128">
        <v>155606.85343200003</v>
      </c>
      <c r="O27" s="129">
        <v>116481.64557200008</v>
      </c>
      <c r="P27" s="127">
        <v>1185832.4799999995</v>
      </c>
      <c r="Q27" s="128">
        <v>136904.35981599984</v>
      </c>
      <c r="R27" s="129">
        <v>106462.78538679991</v>
      </c>
      <c r="S27" s="127">
        <v>1778764.6400000008</v>
      </c>
      <c r="T27" s="128">
        <v>205358.37768800012</v>
      </c>
      <c r="U27" s="129">
        <v>165171.49535080008</v>
      </c>
      <c r="V27" s="127">
        <v>2238602.040000001</v>
      </c>
      <c r="W27" s="128">
        <v>258446.60551800011</v>
      </c>
      <c r="X27" s="129">
        <v>205872.5254191999</v>
      </c>
      <c r="Y27" s="127">
        <v>2326637.0400000005</v>
      </c>
      <c r="Z27" s="128">
        <v>268610.24626799993</v>
      </c>
      <c r="AA27" s="129">
        <v>211295.28467639987</v>
      </c>
      <c r="AB27" s="127">
        <v>1975237.3999999994</v>
      </c>
      <c r="AC27" s="128">
        <v>228041.15783000016</v>
      </c>
      <c r="AD27" s="129">
        <v>152960.63774679994</v>
      </c>
      <c r="AE27" s="127"/>
      <c r="AF27" s="128"/>
      <c r="AG27" s="129"/>
      <c r="AH27" s="127"/>
      <c r="AI27" s="128"/>
      <c r="AJ27" s="129"/>
      <c r="AK27" s="127"/>
      <c r="AL27" s="128"/>
      <c r="AM27" s="129"/>
      <c r="AN27" s="144"/>
      <c r="AO27" s="143"/>
      <c r="AP27" s="129"/>
      <c r="AQ27" s="144"/>
      <c r="AR27" s="143"/>
      <c r="AS27" s="129"/>
      <c r="AT27" s="144"/>
      <c r="AU27" s="143"/>
      <c r="AV27" s="129"/>
    </row>
    <row r="28" spans="1:48" x14ac:dyDescent="0.25">
      <c r="A28" s="7">
        <v>25</v>
      </c>
      <c r="B28" s="56" t="s">
        <v>28</v>
      </c>
      <c r="C28" s="51">
        <v>142</v>
      </c>
      <c r="D28" s="84">
        <v>1.9950000000000001</v>
      </c>
      <c r="E28" s="84" t="s">
        <v>202</v>
      </c>
      <c r="F28" s="69">
        <v>40932</v>
      </c>
      <c r="G28" s="69">
        <v>40932</v>
      </c>
      <c r="H28" s="86" t="s">
        <v>250</v>
      </c>
      <c r="I28" s="65">
        <f t="shared" si="0"/>
        <v>7693275</v>
      </c>
      <c r="J28" s="17">
        <f t="shared" si="1"/>
        <v>1153760.45175</v>
      </c>
      <c r="K28" s="18">
        <f t="shared" si="2"/>
        <v>0.14996999999999999</v>
      </c>
      <c r="L28" s="19">
        <f t="shared" si="3"/>
        <v>939513.21157499985</v>
      </c>
      <c r="M28" s="127">
        <v>1307317.5</v>
      </c>
      <c r="N28" s="128">
        <v>196058.40547499977</v>
      </c>
      <c r="O28" s="129">
        <v>156181.57884000006</v>
      </c>
      <c r="P28" s="127">
        <v>1215969</v>
      </c>
      <c r="Q28" s="128">
        <v>182358.87092999998</v>
      </c>
      <c r="R28" s="129">
        <v>149017.20187499997</v>
      </c>
      <c r="S28" s="127">
        <v>1316919</v>
      </c>
      <c r="T28" s="128">
        <v>197498.34243000002</v>
      </c>
      <c r="U28" s="129">
        <v>166264.17764999974</v>
      </c>
      <c r="V28" s="127">
        <v>1259856</v>
      </c>
      <c r="W28" s="128">
        <v>188940.60431999995</v>
      </c>
      <c r="X28" s="129">
        <v>159805.70953500006</v>
      </c>
      <c r="Y28" s="127">
        <v>1332438</v>
      </c>
      <c r="Z28" s="128">
        <v>199825.72686</v>
      </c>
      <c r="AA28" s="129">
        <v>167610.81530999995</v>
      </c>
      <c r="AB28" s="127">
        <v>1260775.5</v>
      </c>
      <c r="AC28" s="128">
        <v>189078.50173500006</v>
      </c>
      <c r="AD28" s="129">
        <v>140633.72836500005</v>
      </c>
      <c r="AE28" s="127"/>
      <c r="AF28" s="128"/>
      <c r="AG28" s="129"/>
      <c r="AH28" s="127"/>
      <c r="AI28" s="128"/>
      <c r="AJ28" s="129"/>
      <c r="AK28" s="127"/>
      <c r="AL28" s="128"/>
      <c r="AM28" s="129"/>
      <c r="AN28" s="144"/>
      <c r="AO28" s="143"/>
      <c r="AP28" s="129"/>
      <c r="AQ28" s="144"/>
      <c r="AR28" s="143"/>
      <c r="AS28" s="129"/>
      <c r="AT28" s="144"/>
      <c r="AU28" s="143"/>
      <c r="AV28" s="129"/>
    </row>
    <row r="29" spans="1:48" x14ac:dyDescent="0.25">
      <c r="A29" s="15">
        <v>26</v>
      </c>
      <c r="B29" s="56" t="s">
        <v>575</v>
      </c>
      <c r="C29" s="51">
        <v>152</v>
      </c>
      <c r="D29" s="84">
        <v>0.999</v>
      </c>
      <c r="E29" s="84" t="s">
        <v>233</v>
      </c>
      <c r="F29" s="69">
        <v>41425</v>
      </c>
      <c r="G29" s="69">
        <v>41425</v>
      </c>
      <c r="H29" s="86" t="s">
        <v>436</v>
      </c>
      <c r="I29" s="65">
        <f t="shared" si="0"/>
        <v>110220.80000000002</v>
      </c>
      <c r="J29" s="17">
        <f t="shared" si="1"/>
        <v>21861.193471999999</v>
      </c>
      <c r="K29" s="18">
        <f t="shared" si="2"/>
        <v>0.19833999999999996</v>
      </c>
      <c r="L29" s="19">
        <f t="shared" si="3"/>
        <v>18192.931234999996</v>
      </c>
      <c r="M29" s="127">
        <v>37379.399999999987</v>
      </c>
      <c r="N29" s="128">
        <v>7413.8301959999953</v>
      </c>
      <c r="O29" s="129">
        <v>6061.2220159999979</v>
      </c>
      <c r="P29" s="127">
        <v>52901.400000000038</v>
      </c>
      <c r="Q29" s="128">
        <v>10492.463676000003</v>
      </c>
      <c r="R29" s="129">
        <v>8806.2209499999972</v>
      </c>
      <c r="S29" s="127">
        <v>19804.300000000007</v>
      </c>
      <c r="T29" s="128">
        <v>3927.9848619999998</v>
      </c>
      <c r="U29" s="129">
        <v>3300.986868</v>
      </c>
      <c r="V29" s="127">
        <v>135.69999999999999</v>
      </c>
      <c r="W29" s="128">
        <v>26.914737999999996</v>
      </c>
      <c r="X29" s="129">
        <v>24.501400999999998</v>
      </c>
      <c r="Y29" s="127">
        <v>0</v>
      </c>
      <c r="Z29" s="128">
        <v>0</v>
      </c>
      <c r="AA29" s="129">
        <v>0</v>
      </c>
      <c r="AB29" s="127">
        <v>0</v>
      </c>
      <c r="AC29" s="128">
        <v>0</v>
      </c>
      <c r="AD29" s="129">
        <v>0</v>
      </c>
      <c r="AE29" s="127"/>
      <c r="AF29" s="128"/>
      <c r="AG29" s="129"/>
      <c r="AH29" s="127"/>
      <c r="AI29" s="128"/>
      <c r="AJ29" s="129"/>
      <c r="AK29" s="127"/>
      <c r="AL29" s="128"/>
      <c r="AM29" s="129"/>
      <c r="AN29" s="144"/>
      <c r="AO29" s="143"/>
      <c r="AP29" s="129"/>
      <c r="AQ29" s="144"/>
      <c r="AR29" s="143"/>
      <c r="AS29" s="129"/>
      <c r="AT29" s="144"/>
      <c r="AU29" s="143"/>
      <c r="AV29" s="129"/>
    </row>
    <row r="30" spans="1:48" x14ac:dyDescent="0.25">
      <c r="A30" s="7">
        <v>27</v>
      </c>
      <c r="B30" s="56" t="s">
        <v>483</v>
      </c>
      <c r="C30" s="51">
        <v>398</v>
      </c>
      <c r="D30" s="84">
        <v>0.99</v>
      </c>
      <c r="E30" s="84" t="s">
        <v>202</v>
      </c>
      <c r="F30" s="69">
        <v>42095</v>
      </c>
      <c r="G30" s="69">
        <v>42096</v>
      </c>
      <c r="H30" s="86" t="s">
        <v>484</v>
      </c>
      <c r="I30" s="65">
        <f t="shared" si="0"/>
        <v>2983441.6799999992</v>
      </c>
      <c r="J30" s="17">
        <f t="shared" si="1"/>
        <v>498413.76706079987</v>
      </c>
      <c r="K30" s="18">
        <f t="shared" ref="K30" si="4">J30/I30</f>
        <v>0.16706000000000001</v>
      </c>
      <c r="L30" s="19">
        <f t="shared" si="3"/>
        <v>411830.07381919981</v>
      </c>
      <c r="M30" s="127">
        <v>632125.91999999981</v>
      </c>
      <c r="N30" s="128">
        <v>105602.95619519983</v>
      </c>
      <c r="O30" s="129">
        <v>86162.808677600027</v>
      </c>
      <c r="P30" s="127">
        <v>603732.95999999973</v>
      </c>
      <c r="Q30" s="128">
        <v>100859.62829760001</v>
      </c>
      <c r="R30" s="129">
        <v>84020.425551999957</v>
      </c>
      <c r="S30" s="127">
        <v>643755.11999999976</v>
      </c>
      <c r="T30" s="128">
        <v>107545.73034719999</v>
      </c>
      <c r="U30" s="129">
        <v>92265.42311280001</v>
      </c>
      <c r="V30" s="127">
        <v>147851.84000000005</v>
      </c>
      <c r="W30" s="128">
        <v>24700.128390399972</v>
      </c>
      <c r="X30" s="129">
        <v>21753.585032800005</v>
      </c>
      <c r="Y30" s="127">
        <v>403199.67999999993</v>
      </c>
      <c r="Z30" s="128">
        <v>67358.538540799971</v>
      </c>
      <c r="AA30" s="129">
        <v>57039.278855999975</v>
      </c>
      <c r="AB30" s="127">
        <v>552776.16</v>
      </c>
      <c r="AC30" s="128">
        <v>92346.785289600099</v>
      </c>
      <c r="AD30" s="129">
        <v>70588.552587999875</v>
      </c>
      <c r="AE30" s="127"/>
      <c r="AF30" s="128"/>
      <c r="AG30" s="129"/>
      <c r="AH30" s="127"/>
      <c r="AI30" s="128"/>
      <c r="AJ30" s="129"/>
      <c r="AK30" s="127"/>
      <c r="AL30" s="128"/>
      <c r="AM30" s="129"/>
      <c r="AN30" s="144"/>
      <c r="AO30" s="143"/>
      <c r="AP30" s="129"/>
      <c r="AQ30" s="144"/>
      <c r="AR30" s="143"/>
      <c r="AS30" s="129"/>
      <c r="AT30" s="144"/>
      <c r="AU30" s="143"/>
      <c r="AV30" s="129"/>
    </row>
    <row r="31" spans="1:48" x14ac:dyDescent="0.25">
      <c r="A31" s="7">
        <v>28</v>
      </c>
      <c r="B31" s="56" t="s">
        <v>29</v>
      </c>
      <c r="C31" s="51">
        <v>175</v>
      </c>
      <c r="D31" s="84">
        <v>0.21</v>
      </c>
      <c r="E31" s="84" t="s">
        <v>233</v>
      </c>
      <c r="F31" s="69">
        <v>41361</v>
      </c>
      <c r="G31" s="69">
        <v>41361</v>
      </c>
      <c r="H31" s="86" t="s">
        <v>251</v>
      </c>
      <c r="I31" s="65">
        <f t="shared" si="0"/>
        <v>342952.46120000002</v>
      </c>
      <c r="J31" s="17">
        <f t="shared" si="1"/>
        <v>62859.756613347985</v>
      </c>
      <c r="K31" s="18">
        <f t="shared" si="2"/>
        <v>0.18328999999999995</v>
      </c>
      <c r="L31" s="19">
        <f t="shared" si="3"/>
        <v>52376.503074921988</v>
      </c>
      <c r="M31" s="127">
        <v>80563.717600000018</v>
      </c>
      <c r="N31" s="128">
        <v>14766.523798904</v>
      </c>
      <c r="O31" s="129">
        <v>12314.509223619996</v>
      </c>
      <c r="P31" s="127">
        <v>60302.795200000037</v>
      </c>
      <c r="Q31" s="128">
        <v>11052.899332207999</v>
      </c>
      <c r="R31" s="129">
        <v>9404.6773053140005</v>
      </c>
      <c r="S31" s="127">
        <v>45529.983599999949</v>
      </c>
      <c r="T31" s="128">
        <v>8345.1906940439967</v>
      </c>
      <c r="U31" s="129">
        <v>7190.1884090439917</v>
      </c>
      <c r="V31" s="127">
        <v>41168.766399999964</v>
      </c>
      <c r="W31" s="128">
        <v>7545.8231934559972</v>
      </c>
      <c r="X31" s="129">
        <v>6538.4154119280029</v>
      </c>
      <c r="Y31" s="127">
        <v>36953.303999999989</v>
      </c>
      <c r="Z31" s="128">
        <v>6773.1710901600009</v>
      </c>
      <c r="AA31" s="129">
        <v>5812.884352240002</v>
      </c>
      <c r="AB31" s="127">
        <v>78433.894400000034</v>
      </c>
      <c r="AC31" s="128">
        <v>14376.148504575993</v>
      </c>
      <c r="AD31" s="129">
        <v>11115.828372776003</v>
      </c>
      <c r="AE31" s="127"/>
      <c r="AF31" s="128"/>
      <c r="AG31" s="129"/>
      <c r="AH31" s="127"/>
      <c r="AI31" s="128"/>
      <c r="AJ31" s="129"/>
      <c r="AK31" s="127"/>
      <c r="AL31" s="128"/>
      <c r="AM31" s="129"/>
      <c r="AN31" s="144"/>
      <c r="AO31" s="143"/>
      <c r="AP31" s="129"/>
      <c r="AQ31" s="144"/>
      <c r="AR31" s="143"/>
      <c r="AS31" s="129"/>
      <c r="AT31" s="144"/>
      <c r="AU31" s="143"/>
      <c r="AV31" s="129"/>
    </row>
    <row r="32" spans="1:48" x14ac:dyDescent="0.25">
      <c r="A32" s="15">
        <v>29</v>
      </c>
      <c r="B32" s="56" t="s">
        <v>30</v>
      </c>
      <c r="C32" s="51">
        <v>181</v>
      </c>
      <c r="D32" s="84">
        <v>0.999</v>
      </c>
      <c r="E32" s="84" t="s">
        <v>202</v>
      </c>
      <c r="F32" s="69">
        <v>41156</v>
      </c>
      <c r="G32" s="69">
        <v>41172</v>
      </c>
      <c r="H32" s="86" t="s">
        <v>252</v>
      </c>
      <c r="I32" s="65">
        <f t="shared" si="0"/>
        <v>3267356.5999999987</v>
      </c>
      <c r="J32" s="17">
        <f t="shared" si="1"/>
        <v>545844.59359600011</v>
      </c>
      <c r="K32" s="18">
        <f t="shared" si="2"/>
        <v>0.1670600000000001</v>
      </c>
      <c r="L32" s="19">
        <f t="shared" si="3"/>
        <v>454688.87040499988</v>
      </c>
      <c r="M32" s="127">
        <v>155320.70000000007</v>
      </c>
      <c r="N32" s="128">
        <v>25947.876142000008</v>
      </c>
      <c r="O32" s="129">
        <v>20862.121514999992</v>
      </c>
      <c r="P32" s="127">
        <v>556272.50000000012</v>
      </c>
      <c r="Q32" s="128">
        <v>92930.883850000071</v>
      </c>
      <c r="R32" s="129">
        <v>77173.543862999926</v>
      </c>
      <c r="S32" s="127">
        <v>639832.49999999953</v>
      </c>
      <c r="T32" s="128">
        <v>106890.41744999989</v>
      </c>
      <c r="U32" s="129">
        <v>91567.799414999929</v>
      </c>
      <c r="V32" s="127">
        <v>630717.99999999953</v>
      </c>
      <c r="W32" s="128">
        <v>105367.74907999999</v>
      </c>
      <c r="X32" s="129">
        <v>90810.975643000027</v>
      </c>
      <c r="Y32" s="127">
        <v>636181.89999999967</v>
      </c>
      <c r="Z32" s="128">
        <v>106280.54821400011</v>
      </c>
      <c r="AA32" s="129">
        <v>90819.41828100002</v>
      </c>
      <c r="AB32" s="127">
        <v>649030.99999999977</v>
      </c>
      <c r="AC32" s="128">
        <v>108427.11886000008</v>
      </c>
      <c r="AD32" s="129">
        <v>83455.011687999999</v>
      </c>
      <c r="AE32" s="127"/>
      <c r="AF32" s="128"/>
      <c r="AG32" s="129"/>
      <c r="AH32" s="127"/>
      <c r="AI32" s="128"/>
      <c r="AJ32" s="129"/>
      <c r="AK32" s="127"/>
      <c r="AL32" s="128"/>
      <c r="AM32" s="129"/>
      <c r="AN32" s="144"/>
      <c r="AO32" s="143"/>
      <c r="AP32" s="129"/>
      <c r="AQ32" s="144"/>
      <c r="AR32" s="143"/>
      <c r="AS32" s="129"/>
      <c r="AT32" s="144"/>
      <c r="AU32" s="143"/>
      <c r="AV32" s="129"/>
    </row>
    <row r="33" spans="1:48" x14ac:dyDescent="0.25">
      <c r="A33" s="7">
        <v>30</v>
      </c>
      <c r="B33" s="56" t="s">
        <v>454</v>
      </c>
      <c r="C33" s="51">
        <v>187</v>
      </c>
      <c r="D33" s="84">
        <v>1.05</v>
      </c>
      <c r="E33" s="84" t="s">
        <v>233</v>
      </c>
      <c r="F33" s="69">
        <v>39360</v>
      </c>
      <c r="G33" s="69">
        <v>39387</v>
      </c>
      <c r="H33" s="86" t="s">
        <v>253</v>
      </c>
      <c r="I33" s="65">
        <f t="shared" si="0"/>
        <v>1379566.66</v>
      </c>
      <c r="J33" s="17">
        <f t="shared" si="1"/>
        <v>214743.34629559988</v>
      </c>
      <c r="K33" s="18">
        <f t="shared" si="2"/>
        <v>0.15565999999999994</v>
      </c>
      <c r="L33" s="19">
        <f t="shared" si="3"/>
        <v>175762.67507760006</v>
      </c>
      <c r="M33" s="127">
        <v>207711.92000000004</v>
      </c>
      <c r="N33" s="128">
        <v>32332.437467199965</v>
      </c>
      <c r="O33" s="129">
        <v>25891.044253200038</v>
      </c>
      <c r="P33" s="127">
        <v>200464.37999999998</v>
      </c>
      <c r="Q33" s="128">
        <v>31204.285390799996</v>
      </c>
      <c r="R33" s="129">
        <v>25480.996213200044</v>
      </c>
      <c r="S33" s="127">
        <v>235564.47999999995</v>
      </c>
      <c r="T33" s="128">
        <v>36667.966956800024</v>
      </c>
      <c r="U33" s="129">
        <v>30918.024115999971</v>
      </c>
      <c r="V33" s="127">
        <v>246067.77999999994</v>
      </c>
      <c r="W33" s="128">
        <v>38302.910634799911</v>
      </c>
      <c r="X33" s="129">
        <v>32523.425283400011</v>
      </c>
      <c r="Y33" s="127">
        <v>264064.56000000011</v>
      </c>
      <c r="Z33" s="128">
        <v>41104.289409599995</v>
      </c>
      <c r="AA33" s="129">
        <v>34601.492341799996</v>
      </c>
      <c r="AB33" s="127">
        <v>225693.53999999989</v>
      </c>
      <c r="AC33" s="128">
        <v>35131.456436399982</v>
      </c>
      <c r="AD33" s="129">
        <v>26347.692869999984</v>
      </c>
      <c r="AE33" s="127"/>
      <c r="AF33" s="128"/>
      <c r="AG33" s="129"/>
      <c r="AH33" s="127"/>
      <c r="AI33" s="128"/>
      <c r="AJ33" s="129"/>
      <c r="AK33" s="127"/>
      <c r="AL33" s="128"/>
      <c r="AM33" s="129"/>
      <c r="AN33" s="144"/>
      <c r="AO33" s="143"/>
      <c r="AP33" s="129"/>
      <c r="AQ33" s="144"/>
      <c r="AR33" s="143"/>
      <c r="AS33" s="129"/>
      <c r="AT33" s="144"/>
      <c r="AU33" s="143"/>
      <c r="AV33" s="129"/>
    </row>
    <row r="34" spans="1:48" x14ac:dyDescent="0.25">
      <c r="A34" s="7">
        <v>31</v>
      </c>
      <c r="B34" s="56" t="s">
        <v>607</v>
      </c>
      <c r="C34" s="51">
        <v>361</v>
      </c>
      <c r="D34" s="84">
        <v>0.5</v>
      </c>
      <c r="E34" s="84" t="s">
        <v>233</v>
      </c>
      <c r="F34" s="69">
        <v>40382</v>
      </c>
      <c r="G34" s="69">
        <v>40382</v>
      </c>
      <c r="H34" s="86" t="s">
        <v>656</v>
      </c>
      <c r="I34" s="65">
        <f t="shared" si="0"/>
        <v>1979598.4200000006</v>
      </c>
      <c r="J34" s="17">
        <f t="shared" si="1"/>
        <v>400532.1483186002</v>
      </c>
      <c r="K34" s="18">
        <f t="shared" si="2"/>
        <v>0.20233000000000004</v>
      </c>
      <c r="L34" s="19">
        <f t="shared" si="3"/>
        <v>344933.46147660003</v>
      </c>
      <c r="M34" s="127">
        <v>350186.75999999983</v>
      </c>
      <c r="N34" s="128">
        <v>70853.287150800024</v>
      </c>
      <c r="O34" s="129">
        <v>60098.085637199925</v>
      </c>
      <c r="P34" s="127">
        <v>321390.18000000011</v>
      </c>
      <c r="Q34" s="128">
        <v>65026.875119399956</v>
      </c>
      <c r="R34" s="129">
        <v>56060.391239999932</v>
      </c>
      <c r="S34" s="127">
        <v>338618.04000000033</v>
      </c>
      <c r="T34" s="128">
        <v>68512.588033200067</v>
      </c>
      <c r="U34" s="129">
        <v>60432.406120200052</v>
      </c>
      <c r="V34" s="127">
        <v>329818.67999999993</v>
      </c>
      <c r="W34" s="128">
        <v>66732.213524400024</v>
      </c>
      <c r="X34" s="129">
        <v>58976.495211599977</v>
      </c>
      <c r="Y34" s="127">
        <v>321460.43999999989</v>
      </c>
      <c r="Z34" s="128">
        <v>65041.090825200117</v>
      </c>
      <c r="AA34" s="129">
        <v>57325.303307400041</v>
      </c>
      <c r="AB34" s="127">
        <v>318124.32000000053</v>
      </c>
      <c r="AC34" s="128">
        <v>64366.09366559999</v>
      </c>
      <c r="AD34" s="129">
        <v>52040.779960200067</v>
      </c>
      <c r="AE34" s="127"/>
      <c r="AF34" s="128"/>
      <c r="AG34" s="129"/>
      <c r="AH34" s="127"/>
      <c r="AI34" s="128"/>
      <c r="AJ34" s="129"/>
      <c r="AK34" s="127"/>
      <c r="AL34" s="128"/>
      <c r="AM34" s="129"/>
      <c r="AN34" s="144"/>
      <c r="AO34" s="143"/>
      <c r="AP34" s="129"/>
      <c r="AQ34" s="144"/>
      <c r="AR34" s="143"/>
      <c r="AS34" s="129"/>
      <c r="AT34" s="144"/>
      <c r="AU34" s="143"/>
      <c r="AV34" s="129"/>
    </row>
    <row r="35" spans="1:48" x14ac:dyDescent="0.25">
      <c r="A35" s="15">
        <v>32</v>
      </c>
      <c r="B35" s="56" t="s">
        <v>31</v>
      </c>
      <c r="C35" s="51">
        <v>198</v>
      </c>
      <c r="D35" s="84">
        <v>0.79500000000000004</v>
      </c>
      <c r="E35" s="84" t="s">
        <v>233</v>
      </c>
      <c r="F35" s="69">
        <v>40191</v>
      </c>
      <c r="G35" s="69">
        <v>40191</v>
      </c>
      <c r="H35" s="86" t="s">
        <v>482</v>
      </c>
      <c r="I35" s="65">
        <f t="shared" ref="I35:I56" si="5">M35+P35+S35+V35+Y35+AB35+AE35+AH35+AK35+AN35+AQ35+AT35</f>
        <v>1133335.0674999999</v>
      </c>
      <c r="J35" s="17">
        <f t="shared" ref="J35:J56" si="6">N35+Q35+T35+W35+Z35+AC35+AF35+AI35+AL35+AO35+AR35+AU35</f>
        <v>176948.38225067491</v>
      </c>
      <c r="K35" s="18">
        <f t="shared" si="2"/>
        <v>0.15613068661239049</v>
      </c>
      <c r="L35" s="19">
        <f t="shared" ref="L35:L56" si="7">O35+R35+U35+X35+AA35+AD35+AG35+AJ35+AM35+AP35+AS35+AV35</f>
        <v>145792.18646919588</v>
      </c>
      <c r="M35" s="127">
        <v>216689.94000000029</v>
      </c>
      <c r="N35" s="128">
        <v>36692.51129189998</v>
      </c>
      <c r="O35" s="129">
        <v>30272.681602399982</v>
      </c>
      <c r="P35" s="127">
        <v>144565.5000000002</v>
      </c>
      <c r="Q35" s="128">
        <v>22119.967154999973</v>
      </c>
      <c r="R35" s="129">
        <v>18205.884591699982</v>
      </c>
      <c r="S35" s="127">
        <v>187634.29999999993</v>
      </c>
      <c r="T35" s="128">
        <v>28709.924242999969</v>
      </c>
      <c r="U35" s="129">
        <v>24395.73462999997</v>
      </c>
      <c r="V35" s="127">
        <v>185516.36909999975</v>
      </c>
      <c r="W35" s="128">
        <v>28385.859635991001</v>
      </c>
      <c r="X35" s="129">
        <v>24053.208250315976</v>
      </c>
      <c r="Y35" s="127">
        <v>211213.31839999967</v>
      </c>
      <c r="Z35" s="128">
        <v>32317.749848383992</v>
      </c>
      <c r="AA35" s="129">
        <v>27290.526266379999</v>
      </c>
      <c r="AB35" s="127">
        <v>187715.64</v>
      </c>
      <c r="AC35" s="128">
        <v>28722.370076399999</v>
      </c>
      <c r="AD35" s="129">
        <v>21574.151128399986</v>
      </c>
      <c r="AE35" s="127"/>
      <c r="AF35" s="128"/>
      <c r="AG35" s="129"/>
      <c r="AH35" s="127"/>
      <c r="AI35" s="128"/>
      <c r="AJ35" s="129"/>
      <c r="AK35" s="127"/>
      <c r="AL35" s="128"/>
      <c r="AM35" s="129"/>
      <c r="AN35" s="144"/>
      <c r="AO35" s="143"/>
      <c r="AP35" s="129"/>
      <c r="AQ35" s="144"/>
      <c r="AR35" s="143"/>
      <c r="AS35" s="129"/>
      <c r="AT35" s="144"/>
      <c r="AU35" s="143"/>
      <c r="AV35" s="129"/>
    </row>
    <row r="36" spans="1:48" x14ac:dyDescent="0.25">
      <c r="A36" s="7">
        <v>33</v>
      </c>
      <c r="B36" s="56" t="s">
        <v>32</v>
      </c>
      <c r="C36" s="51">
        <v>227</v>
      </c>
      <c r="D36" s="84">
        <v>0.99</v>
      </c>
      <c r="E36" s="84" t="s">
        <v>233</v>
      </c>
      <c r="F36" s="69">
        <v>40963</v>
      </c>
      <c r="G36" s="69">
        <v>40963</v>
      </c>
      <c r="H36" s="86" t="s">
        <v>254</v>
      </c>
      <c r="I36" s="65">
        <f t="shared" si="5"/>
        <v>3931276.4000000008</v>
      </c>
      <c r="J36" s="17">
        <f t="shared" si="6"/>
        <v>779729.36117599998</v>
      </c>
      <c r="K36" s="18">
        <f t="shared" si="2"/>
        <v>0.19833999999999996</v>
      </c>
      <c r="L36" s="19">
        <f t="shared" si="7"/>
        <v>669119.46308300016</v>
      </c>
      <c r="M36" s="127">
        <v>659329.70000000065</v>
      </c>
      <c r="N36" s="128">
        <v>130771.45269799992</v>
      </c>
      <c r="O36" s="129">
        <v>110535.55725500001</v>
      </c>
      <c r="P36" s="127">
        <v>632163.70000000007</v>
      </c>
      <c r="Q36" s="128">
        <v>125383.34825800003</v>
      </c>
      <c r="R36" s="129">
        <v>107706.34923099993</v>
      </c>
      <c r="S36" s="127">
        <v>678746.90000000037</v>
      </c>
      <c r="T36" s="128">
        <v>134622.66014600004</v>
      </c>
      <c r="U36" s="129">
        <v>118335.3181930001</v>
      </c>
      <c r="V36" s="127">
        <v>643105.80000000005</v>
      </c>
      <c r="W36" s="128">
        <v>127553.60437199999</v>
      </c>
      <c r="X36" s="129">
        <v>112494.61313199995</v>
      </c>
      <c r="Y36" s="127">
        <v>670006.99999999977</v>
      </c>
      <c r="Z36" s="128">
        <v>132889.18837999995</v>
      </c>
      <c r="AA36" s="129">
        <v>116572.59500900007</v>
      </c>
      <c r="AB36" s="127">
        <v>647923.29999999923</v>
      </c>
      <c r="AC36" s="128">
        <v>128509.10732200013</v>
      </c>
      <c r="AD36" s="129">
        <v>103475.03026300007</v>
      </c>
      <c r="AE36" s="127"/>
      <c r="AF36" s="128"/>
      <c r="AG36" s="129"/>
      <c r="AH36" s="127"/>
      <c r="AI36" s="128"/>
      <c r="AJ36" s="129"/>
      <c r="AK36" s="127"/>
      <c r="AL36" s="128"/>
      <c r="AM36" s="129"/>
      <c r="AN36" s="144"/>
      <c r="AO36" s="143"/>
      <c r="AP36" s="129"/>
      <c r="AQ36" s="144"/>
      <c r="AR36" s="143"/>
      <c r="AS36" s="129"/>
      <c r="AT36" s="144"/>
      <c r="AU36" s="143"/>
      <c r="AV36" s="129"/>
    </row>
    <row r="37" spans="1:48" x14ac:dyDescent="0.25">
      <c r="A37" s="7">
        <v>34</v>
      </c>
      <c r="B37" s="56" t="s">
        <v>455</v>
      </c>
      <c r="C37" s="51">
        <v>230</v>
      </c>
      <c r="D37" s="84">
        <v>1.998</v>
      </c>
      <c r="E37" s="84" t="s">
        <v>233</v>
      </c>
      <c r="F37" s="69">
        <v>40821</v>
      </c>
      <c r="G37" s="69">
        <v>40821</v>
      </c>
      <c r="H37" s="86" t="s">
        <v>562</v>
      </c>
      <c r="I37" s="65">
        <f t="shared" si="5"/>
        <v>2629169.8200000003</v>
      </c>
      <c r="J37" s="17">
        <f t="shared" si="6"/>
        <v>498227.68089000031</v>
      </c>
      <c r="K37" s="18">
        <f t="shared" si="2"/>
        <v>0.18950000000000009</v>
      </c>
      <c r="L37" s="19">
        <f t="shared" si="7"/>
        <v>423857.19610160019</v>
      </c>
      <c r="M37" s="127">
        <v>503396.03999999963</v>
      </c>
      <c r="N37" s="128">
        <v>95393.549580000108</v>
      </c>
      <c r="O37" s="129">
        <v>79637.061038799977</v>
      </c>
      <c r="P37" s="127">
        <v>468676.12000000029</v>
      </c>
      <c r="Q37" s="128">
        <v>88814.124740000072</v>
      </c>
      <c r="R37" s="129">
        <v>75394.500723800127</v>
      </c>
      <c r="S37" s="127">
        <v>458660.67999999982</v>
      </c>
      <c r="T37" s="128">
        <v>86916.198859999917</v>
      </c>
      <c r="U37" s="129">
        <v>75571.302964199916</v>
      </c>
      <c r="V37" s="127">
        <v>389573.3000000008</v>
      </c>
      <c r="W37" s="128">
        <v>73824.14035000006</v>
      </c>
      <c r="X37" s="129">
        <v>64286.766121600042</v>
      </c>
      <c r="Y37" s="127">
        <v>510193.30000000005</v>
      </c>
      <c r="Z37" s="128">
        <v>96681.630350000079</v>
      </c>
      <c r="AA37" s="129">
        <v>83938.823732800127</v>
      </c>
      <c r="AB37" s="127">
        <v>298670.37999999995</v>
      </c>
      <c r="AC37" s="128">
        <v>56598.03701000008</v>
      </c>
      <c r="AD37" s="129">
        <v>45028.741520399984</v>
      </c>
      <c r="AE37" s="127"/>
      <c r="AF37" s="128"/>
      <c r="AG37" s="129"/>
      <c r="AH37" s="127"/>
      <c r="AI37" s="128"/>
      <c r="AJ37" s="129"/>
      <c r="AK37" s="127"/>
      <c r="AL37" s="128"/>
      <c r="AM37" s="129"/>
      <c r="AN37" s="144"/>
      <c r="AO37" s="143"/>
      <c r="AP37" s="129"/>
      <c r="AQ37" s="144"/>
      <c r="AR37" s="143"/>
      <c r="AS37" s="129"/>
      <c r="AT37" s="144"/>
      <c r="AU37" s="143"/>
      <c r="AV37" s="129"/>
    </row>
    <row r="38" spans="1:48" x14ac:dyDescent="0.25">
      <c r="A38" s="15">
        <v>35</v>
      </c>
      <c r="B38" s="56" t="s">
        <v>608</v>
      </c>
      <c r="C38" s="51">
        <v>385</v>
      </c>
      <c r="D38" s="133">
        <v>0.5</v>
      </c>
      <c r="E38" s="74" t="s">
        <v>202</v>
      </c>
      <c r="F38" s="76">
        <v>41962</v>
      </c>
      <c r="G38" s="76">
        <v>41962</v>
      </c>
      <c r="H38" s="87" t="s">
        <v>437</v>
      </c>
      <c r="I38" s="65">
        <f t="shared" si="5"/>
        <v>1769017.4500000002</v>
      </c>
      <c r="J38" s="17">
        <f t="shared" si="6"/>
        <v>304217.93087650003</v>
      </c>
      <c r="K38" s="18">
        <f t="shared" si="2"/>
        <v>0.17197000000000001</v>
      </c>
      <c r="L38" s="19">
        <f t="shared" si="7"/>
        <v>254811.57570800002</v>
      </c>
      <c r="M38" s="127">
        <v>294285.80000000016</v>
      </c>
      <c r="N38" s="128">
        <v>50608.329026000043</v>
      </c>
      <c r="O38" s="129">
        <v>41600.365008999994</v>
      </c>
      <c r="P38" s="127">
        <v>257838.34999999971</v>
      </c>
      <c r="Q38" s="128">
        <v>44340.461049500009</v>
      </c>
      <c r="R38" s="129">
        <v>37264.807826499986</v>
      </c>
      <c r="S38" s="127">
        <v>313720.14999999997</v>
      </c>
      <c r="T38" s="128">
        <v>53950.45419550001</v>
      </c>
      <c r="U38" s="129">
        <v>46397.716382000071</v>
      </c>
      <c r="V38" s="127">
        <v>286562.15000000008</v>
      </c>
      <c r="W38" s="128">
        <v>49280.09293549999</v>
      </c>
      <c r="X38" s="129">
        <v>42514.505041000004</v>
      </c>
      <c r="Y38" s="127">
        <v>320384.85000000033</v>
      </c>
      <c r="Z38" s="128">
        <v>55096.582654500002</v>
      </c>
      <c r="AA38" s="129">
        <v>47251.187956000016</v>
      </c>
      <c r="AB38" s="127">
        <v>296226.14999999979</v>
      </c>
      <c r="AC38" s="128">
        <v>50942.011015499971</v>
      </c>
      <c r="AD38" s="129">
        <v>39782.993493499955</v>
      </c>
      <c r="AE38" s="127"/>
      <c r="AF38" s="128"/>
      <c r="AG38" s="129"/>
      <c r="AH38" s="127"/>
      <c r="AI38" s="128"/>
      <c r="AJ38" s="129"/>
      <c r="AK38" s="127"/>
      <c r="AL38" s="128"/>
      <c r="AM38" s="129"/>
      <c r="AN38" s="144"/>
      <c r="AO38" s="143"/>
      <c r="AP38" s="129"/>
      <c r="AQ38" s="144"/>
      <c r="AR38" s="143"/>
      <c r="AS38" s="129"/>
      <c r="AT38" s="144"/>
      <c r="AU38" s="143"/>
      <c r="AV38" s="129"/>
    </row>
    <row r="39" spans="1:48" x14ac:dyDescent="0.25">
      <c r="A39" s="7">
        <v>36</v>
      </c>
      <c r="B39" s="56" t="s">
        <v>456</v>
      </c>
      <c r="C39" s="51">
        <v>235</v>
      </c>
      <c r="D39" s="84">
        <v>2.4</v>
      </c>
      <c r="E39" s="84" t="s">
        <v>202</v>
      </c>
      <c r="F39" s="69">
        <v>41172</v>
      </c>
      <c r="G39" s="69">
        <v>41207</v>
      </c>
      <c r="H39" s="86" t="s">
        <v>255</v>
      </c>
      <c r="I39" s="65">
        <f t="shared" si="5"/>
        <v>0</v>
      </c>
      <c r="J39" s="17">
        <f t="shared" si="6"/>
        <v>0</v>
      </c>
      <c r="K39" s="18" t="e">
        <f t="shared" si="2"/>
        <v>#DIV/0!</v>
      </c>
      <c r="L39" s="19">
        <f t="shared" si="7"/>
        <v>0</v>
      </c>
      <c r="M39" s="127">
        <v>0</v>
      </c>
      <c r="N39" s="128">
        <v>0</v>
      </c>
      <c r="O39" s="129">
        <v>0</v>
      </c>
      <c r="P39" s="127">
        <v>0</v>
      </c>
      <c r="Q39" s="128">
        <v>0</v>
      </c>
      <c r="R39" s="129">
        <v>0</v>
      </c>
      <c r="S39" s="127">
        <v>0</v>
      </c>
      <c r="T39" s="128">
        <v>0</v>
      </c>
      <c r="U39" s="129">
        <v>0</v>
      </c>
      <c r="V39" s="127">
        <v>0</v>
      </c>
      <c r="W39" s="128">
        <v>0</v>
      </c>
      <c r="X39" s="129">
        <v>0</v>
      </c>
      <c r="Y39" s="127">
        <v>0</v>
      </c>
      <c r="Z39" s="128">
        <v>0</v>
      </c>
      <c r="AA39" s="129">
        <v>0</v>
      </c>
      <c r="AB39" s="127">
        <v>0</v>
      </c>
      <c r="AC39" s="128">
        <v>0</v>
      </c>
      <c r="AD39" s="129">
        <v>0</v>
      </c>
      <c r="AE39" s="127"/>
      <c r="AF39" s="128"/>
      <c r="AG39" s="129"/>
      <c r="AH39" s="127"/>
      <c r="AI39" s="128"/>
      <c r="AJ39" s="129"/>
      <c r="AK39" s="127"/>
      <c r="AL39" s="128"/>
      <c r="AM39" s="129"/>
      <c r="AN39" s="144"/>
      <c r="AO39" s="143"/>
      <c r="AP39" s="129"/>
      <c r="AQ39" s="144"/>
      <c r="AR39" s="143"/>
      <c r="AS39" s="129"/>
      <c r="AT39" s="144"/>
      <c r="AU39" s="143"/>
      <c r="AV39" s="129"/>
    </row>
    <row r="40" spans="1:48" x14ac:dyDescent="0.25">
      <c r="A40" s="7">
        <v>37</v>
      </c>
      <c r="B40" s="56" t="s">
        <v>33</v>
      </c>
      <c r="C40" s="51">
        <v>241</v>
      </c>
      <c r="D40" s="84">
        <v>0.81499999999999995</v>
      </c>
      <c r="E40" s="84" t="s">
        <v>202</v>
      </c>
      <c r="F40" s="69">
        <v>41344</v>
      </c>
      <c r="G40" s="69">
        <v>41346</v>
      </c>
      <c r="H40" s="86" t="s">
        <v>657</v>
      </c>
      <c r="I40" s="65">
        <f t="shared" si="5"/>
        <v>2222916.1000000006</v>
      </c>
      <c r="J40" s="17">
        <f t="shared" si="6"/>
        <v>371360.36366600002</v>
      </c>
      <c r="K40" s="18">
        <f t="shared" si="2"/>
        <v>0.16705999999999996</v>
      </c>
      <c r="L40" s="19">
        <f t="shared" si="7"/>
        <v>308987.80922740005</v>
      </c>
      <c r="M40" s="147">
        <v>377835.0399999998</v>
      </c>
      <c r="N40" s="145">
        <v>63121.12178239999</v>
      </c>
      <c r="O40" s="146">
        <v>51353.886852799995</v>
      </c>
      <c r="P40" s="147">
        <v>377085.95999999996</v>
      </c>
      <c r="Q40" s="145">
        <v>62995.98047759998</v>
      </c>
      <c r="R40" s="146">
        <v>52363.818203800074</v>
      </c>
      <c r="S40" s="147">
        <v>389732.56000000006</v>
      </c>
      <c r="T40" s="145">
        <v>65108.721473600002</v>
      </c>
      <c r="U40" s="146">
        <v>55746.271724400009</v>
      </c>
      <c r="V40" s="147">
        <v>363998.64000000019</v>
      </c>
      <c r="W40" s="145">
        <v>60809.612798400005</v>
      </c>
      <c r="X40" s="146">
        <v>52349.140501200018</v>
      </c>
      <c r="Y40" s="147">
        <v>380698.74000000034</v>
      </c>
      <c r="Z40" s="145">
        <v>63599.531504400082</v>
      </c>
      <c r="AA40" s="146">
        <v>54272.702695999964</v>
      </c>
      <c r="AB40" s="147">
        <v>333565.16000000009</v>
      </c>
      <c r="AC40" s="145">
        <v>55725.395629600003</v>
      </c>
      <c r="AD40" s="146">
        <v>42901.989249199956</v>
      </c>
      <c r="AE40" s="147"/>
      <c r="AF40" s="145"/>
      <c r="AG40" s="146"/>
      <c r="AH40" s="147"/>
      <c r="AI40" s="145"/>
      <c r="AJ40" s="146"/>
      <c r="AK40" s="147"/>
      <c r="AL40" s="145"/>
      <c r="AM40" s="146"/>
      <c r="AN40" s="144"/>
      <c r="AO40" s="143"/>
      <c r="AP40" s="129"/>
      <c r="AQ40" s="144"/>
      <c r="AR40" s="143"/>
      <c r="AS40" s="129"/>
      <c r="AT40" s="144"/>
      <c r="AU40" s="143"/>
      <c r="AV40" s="129"/>
    </row>
    <row r="41" spans="1:48" x14ac:dyDescent="0.25">
      <c r="A41" s="15">
        <v>38</v>
      </c>
      <c r="B41" s="57" t="s">
        <v>34</v>
      </c>
      <c r="C41" s="124">
        <v>244</v>
      </c>
      <c r="D41" s="84">
        <v>1.998</v>
      </c>
      <c r="E41" s="84" t="s">
        <v>233</v>
      </c>
      <c r="F41" s="69">
        <v>40673</v>
      </c>
      <c r="G41" s="69">
        <v>40673</v>
      </c>
      <c r="H41" s="86" t="s">
        <v>256</v>
      </c>
      <c r="I41" s="65">
        <f t="shared" si="5"/>
        <v>4395911</v>
      </c>
      <c r="J41" s="17">
        <f t="shared" si="6"/>
        <v>833025.13450000039</v>
      </c>
      <c r="K41" s="18">
        <f t="shared" si="2"/>
        <v>0.18950000000000009</v>
      </c>
      <c r="L41" s="19">
        <f t="shared" si="7"/>
        <v>710384.671371</v>
      </c>
      <c r="M41" s="127">
        <v>863445.5</v>
      </c>
      <c r="N41" s="128">
        <v>163622.92225000012</v>
      </c>
      <c r="O41" s="129">
        <v>136881.069498</v>
      </c>
      <c r="P41" s="127">
        <v>804241.30000000075</v>
      </c>
      <c r="Q41" s="128">
        <v>152403.72635000004</v>
      </c>
      <c r="R41" s="129">
        <v>129221.87401200009</v>
      </c>
      <c r="S41" s="127">
        <v>837356.90000000037</v>
      </c>
      <c r="T41" s="128">
        <v>158679.13255000013</v>
      </c>
      <c r="U41" s="129">
        <v>138536.197923</v>
      </c>
      <c r="V41" s="127">
        <v>744957.89999999991</v>
      </c>
      <c r="W41" s="128">
        <v>141169.52205000003</v>
      </c>
      <c r="X41" s="129">
        <v>123652.1541799999</v>
      </c>
      <c r="Y41" s="127">
        <v>645387.09999999974</v>
      </c>
      <c r="Z41" s="128">
        <v>122300.85545000002</v>
      </c>
      <c r="AA41" s="129">
        <v>106548.75183800013</v>
      </c>
      <c r="AB41" s="127">
        <v>500522.29999999976</v>
      </c>
      <c r="AC41" s="128">
        <v>94848.975849999988</v>
      </c>
      <c r="AD41" s="129">
        <v>75544.62391999994</v>
      </c>
      <c r="AE41" s="127"/>
      <c r="AF41" s="128"/>
      <c r="AG41" s="129"/>
      <c r="AH41" s="127"/>
      <c r="AI41" s="128"/>
      <c r="AJ41" s="129"/>
      <c r="AK41" s="127"/>
      <c r="AL41" s="128"/>
      <c r="AM41" s="129"/>
      <c r="AN41" s="144"/>
      <c r="AO41" s="143"/>
      <c r="AP41" s="129"/>
      <c r="AQ41" s="144"/>
      <c r="AR41" s="143"/>
      <c r="AS41" s="129"/>
      <c r="AT41" s="144"/>
      <c r="AU41" s="143"/>
      <c r="AV41" s="129"/>
    </row>
    <row r="42" spans="1:48" x14ac:dyDescent="0.25">
      <c r="A42" s="7">
        <v>39</v>
      </c>
      <c r="B42" s="56" t="s">
        <v>35</v>
      </c>
      <c r="C42" s="51">
        <v>251</v>
      </c>
      <c r="D42" s="84">
        <v>0.998</v>
      </c>
      <c r="E42" s="84" t="s">
        <v>233</v>
      </c>
      <c r="F42" s="69">
        <v>40739</v>
      </c>
      <c r="G42" s="69">
        <v>40739</v>
      </c>
      <c r="H42" s="86" t="s">
        <v>438</v>
      </c>
      <c r="I42" s="65">
        <f t="shared" si="5"/>
        <v>3807211.4999999981</v>
      </c>
      <c r="J42" s="17">
        <f t="shared" si="6"/>
        <v>733230.86278500024</v>
      </c>
      <c r="K42" s="18">
        <f t="shared" si="2"/>
        <v>0.19259000000000015</v>
      </c>
      <c r="L42" s="19">
        <f t="shared" si="7"/>
        <v>626374.07301599975</v>
      </c>
      <c r="M42" s="127">
        <v>643445.04</v>
      </c>
      <c r="N42" s="128">
        <v>123921.08025360026</v>
      </c>
      <c r="O42" s="129">
        <v>104127.4954728</v>
      </c>
      <c r="P42" s="127">
        <v>603380.15999999945</v>
      </c>
      <c r="Q42" s="128">
        <v>116204.98501439994</v>
      </c>
      <c r="R42" s="129">
        <v>99393.795212400015</v>
      </c>
      <c r="S42" s="127">
        <v>644314.80000000028</v>
      </c>
      <c r="T42" s="128">
        <v>124088.58733199989</v>
      </c>
      <c r="U42" s="129">
        <v>108615.04996499982</v>
      </c>
      <c r="V42" s="127">
        <v>627308.21999999986</v>
      </c>
      <c r="W42" s="128">
        <v>120813.29008980004</v>
      </c>
      <c r="X42" s="129">
        <v>106176.39532439985</v>
      </c>
      <c r="Y42" s="127">
        <v>664936.799999999</v>
      </c>
      <c r="Z42" s="128">
        <v>128060.17831200013</v>
      </c>
      <c r="AA42" s="129">
        <v>111834.11294460001</v>
      </c>
      <c r="AB42" s="127">
        <v>623826.47999999975</v>
      </c>
      <c r="AC42" s="128">
        <v>120142.74178319998</v>
      </c>
      <c r="AD42" s="129">
        <v>96227.224096799997</v>
      </c>
      <c r="AE42" s="127"/>
      <c r="AF42" s="128"/>
      <c r="AG42" s="129"/>
      <c r="AH42" s="127"/>
      <c r="AI42" s="128"/>
      <c r="AJ42" s="129"/>
      <c r="AK42" s="127"/>
      <c r="AL42" s="128"/>
      <c r="AM42" s="129"/>
      <c r="AN42" s="144"/>
      <c r="AO42" s="143"/>
      <c r="AP42" s="129"/>
      <c r="AQ42" s="144"/>
      <c r="AR42" s="143"/>
      <c r="AS42" s="129"/>
      <c r="AT42" s="144"/>
      <c r="AU42" s="143"/>
      <c r="AV42" s="129"/>
    </row>
    <row r="43" spans="1:48" x14ac:dyDescent="0.25">
      <c r="A43" s="7">
        <v>40</v>
      </c>
      <c r="B43" s="56" t="s">
        <v>576</v>
      </c>
      <c r="C43" s="51">
        <v>261</v>
      </c>
      <c r="D43" s="84">
        <v>0.8</v>
      </c>
      <c r="E43" s="84" t="s">
        <v>233</v>
      </c>
      <c r="F43" s="69">
        <v>41185</v>
      </c>
      <c r="G43" s="69">
        <v>41185</v>
      </c>
      <c r="H43" s="86" t="s">
        <v>257</v>
      </c>
      <c r="I43" s="65">
        <f t="shared" si="5"/>
        <v>2108746.6999999997</v>
      </c>
      <c r="J43" s="17">
        <f t="shared" si="6"/>
        <v>424996.80991799996</v>
      </c>
      <c r="K43" s="18">
        <f t="shared" si="2"/>
        <v>0.20154</v>
      </c>
      <c r="L43" s="19">
        <f t="shared" si="7"/>
        <v>366265.28021239996</v>
      </c>
      <c r="M43" s="127">
        <v>358976.5999999998</v>
      </c>
      <c r="N43" s="128">
        <v>72348.143964000061</v>
      </c>
      <c r="O43" s="129">
        <v>61567.34379099997</v>
      </c>
      <c r="P43" s="127">
        <v>318706.9800000001</v>
      </c>
      <c r="Q43" s="128">
        <v>64232.204749200035</v>
      </c>
      <c r="R43" s="129">
        <v>55409.722487600004</v>
      </c>
      <c r="S43" s="127">
        <v>406128.67999999993</v>
      </c>
      <c r="T43" s="128">
        <v>81851.174167199875</v>
      </c>
      <c r="U43" s="129">
        <v>72197.916862599988</v>
      </c>
      <c r="V43" s="127">
        <v>376013.5400000001</v>
      </c>
      <c r="W43" s="128">
        <v>75781.768851599962</v>
      </c>
      <c r="X43" s="129">
        <v>66746.351240999997</v>
      </c>
      <c r="Y43" s="127">
        <v>368078.31999999989</v>
      </c>
      <c r="Z43" s="128">
        <v>74182.504612800039</v>
      </c>
      <c r="AA43" s="129">
        <v>65000.251086000018</v>
      </c>
      <c r="AB43" s="127">
        <v>280842.57999999996</v>
      </c>
      <c r="AC43" s="128">
        <v>56601.013573199984</v>
      </c>
      <c r="AD43" s="129">
        <v>45343.69474419998</v>
      </c>
      <c r="AE43" s="127"/>
      <c r="AF43" s="128"/>
      <c r="AG43" s="129"/>
      <c r="AH43" s="127"/>
      <c r="AI43" s="128"/>
      <c r="AJ43" s="129"/>
      <c r="AK43" s="127"/>
      <c r="AL43" s="128"/>
      <c r="AM43" s="129"/>
      <c r="AN43" s="144"/>
      <c r="AO43" s="143"/>
      <c r="AP43" s="129"/>
      <c r="AQ43" s="144"/>
      <c r="AR43" s="143"/>
      <c r="AS43" s="129"/>
      <c r="AT43" s="144"/>
      <c r="AU43" s="143"/>
      <c r="AV43" s="129"/>
    </row>
    <row r="44" spans="1:48" x14ac:dyDescent="0.25">
      <c r="A44" s="15">
        <v>41</v>
      </c>
      <c r="B44" s="56" t="s">
        <v>457</v>
      </c>
      <c r="C44" s="51">
        <v>266</v>
      </c>
      <c r="D44" s="84">
        <v>0.499</v>
      </c>
      <c r="E44" s="84" t="s">
        <v>202</v>
      </c>
      <c r="F44" s="69">
        <v>41337</v>
      </c>
      <c r="G44" s="69">
        <v>41347</v>
      </c>
      <c r="H44" s="86" t="s">
        <v>258</v>
      </c>
      <c r="I44" s="65">
        <f t="shared" si="5"/>
        <v>1918347.4000000008</v>
      </c>
      <c r="J44" s="17">
        <f t="shared" si="6"/>
        <v>329898.20237800007</v>
      </c>
      <c r="K44" s="18">
        <f t="shared" si="2"/>
        <v>0.17196999999999996</v>
      </c>
      <c r="L44" s="19">
        <f t="shared" si="7"/>
        <v>275989.43660600006</v>
      </c>
      <c r="M44" s="127">
        <v>321644.69999999995</v>
      </c>
      <c r="N44" s="128">
        <v>55313.239058999963</v>
      </c>
      <c r="O44" s="129">
        <v>45416.446612</v>
      </c>
      <c r="P44" s="127">
        <v>307199.30000000051</v>
      </c>
      <c r="Q44" s="128">
        <v>52829.063620999972</v>
      </c>
      <c r="R44" s="129">
        <v>44210.760610999991</v>
      </c>
      <c r="S44" s="127">
        <v>334601.9000000002</v>
      </c>
      <c r="T44" s="128">
        <v>57541.488743000024</v>
      </c>
      <c r="U44" s="129">
        <v>49538.889974000085</v>
      </c>
      <c r="V44" s="127">
        <v>323663.50000000012</v>
      </c>
      <c r="W44" s="128">
        <v>55660.412095000036</v>
      </c>
      <c r="X44" s="129">
        <v>48088.326792999964</v>
      </c>
      <c r="Y44" s="127">
        <v>328919.69999999978</v>
      </c>
      <c r="Z44" s="128">
        <v>56564.320809000106</v>
      </c>
      <c r="AA44" s="129">
        <v>48518.818708000021</v>
      </c>
      <c r="AB44" s="127">
        <v>302318.30000000034</v>
      </c>
      <c r="AC44" s="128">
        <v>51989.678050999981</v>
      </c>
      <c r="AD44" s="129">
        <v>40216.193908000001</v>
      </c>
      <c r="AE44" s="127"/>
      <c r="AF44" s="128"/>
      <c r="AG44" s="129"/>
      <c r="AH44" s="127"/>
      <c r="AI44" s="128"/>
      <c r="AJ44" s="129"/>
      <c r="AK44" s="127"/>
      <c r="AL44" s="128"/>
      <c r="AM44" s="129"/>
      <c r="AN44" s="144"/>
      <c r="AO44" s="143"/>
      <c r="AP44" s="129"/>
      <c r="AQ44" s="144"/>
      <c r="AR44" s="143"/>
      <c r="AS44" s="129"/>
      <c r="AT44" s="144"/>
      <c r="AU44" s="143"/>
      <c r="AV44" s="129"/>
    </row>
    <row r="45" spans="1:48" x14ac:dyDescent="0.25">
      <c r="A45" s="7">
        <v>42</v>
      </c>
      <c r="B45" s="56" t="s">
        <v>36</v>
      </c>
      <c r="C45" s="51">
        <v>276</v>
      </c>
      <c r="D45" s="84">
        <v>0.221</v>
      </c>
      <c r="E45" s="84" t="s">
        <v>202</v>
      </c>
      <c r="F45" s="69">
        <v>41533</v>
      </c>
      <c r="G45" s="69">
        <v>41561</v>
      </c>
      <c r="H45" s="86" t="s">
        <v>439</v>
      </c>
      <c r="I45" s="65">
        <f t="shared" si="5"/>
        <v>388261.13200000004</v>
      </c>
      <c r="J45" s="17">
        <f t="shared" si="6"/>
        <v>69533.686129880021</v>
      </c>
      <c r="K45" s="18">
        <f t="shared" si="2"/>
        <v>0.17909000000000003</v>
      </c>
      <c r="L45" s="19">
        <f t="shared" si="7"/>
        <v>58554.375021949993</v>
      </c>
      <c r="M45" s="127">
        <v>64301.234999999971</v>
      </c>
      <c r="N45" s="128">
        <v>11515.708176150003</v>
      </c>
      <c r="O45" s="129">
        <v>9511.6183733100024</v>
      </c>
      <c r="P45" s="127">
        <v>67341.880000000048</v>
      </c>
      <c r="Q45" s="128">
        <v>12060.257289200004</v>
      </c>
      <c r="R45" s="129">
        <v>10187.279451249988</v>
      </c>
      <c r="S45" s="127">
        <v>68162.677999999985</v>
      </c>
      <c r="T45" s="128">
        <v>12207.254003020007</v>
      </c>
      <c r="U45" s="129">
        <v>10561.347493190002</v>
      </c>
      <c r="V45" s="127">
        <v>67123.773000000059</v>
      </c>
      <c r="W45" s="128">
        <v>12021.196506569991</v>
      </c>
      <c r="X45" s="129">
        <v>10438.989907370002</v>
      </c>
      <c r="Y45" s="127">
        <v>63203.818000000021</v>
      </c>
      <c r="Z45" s="128">
        <v>11319.171765620007</v>
      </c>
      <c r="AA45" s="129">
        <v>9768.6569680200064</v>
      </c>
      <c r="AB45" s="127">
        <v>58127.747999999978</v>
      </c>
      <c r="AC45" s="128">
        <v>10410.09838932001</v>
      </c>
      <c r="AD45" s="129">
        <v>8086.482828809998</v>
      </c>
      <c r="AE45" s="127"/>
      <c r="AF45" s="128"/>
      <c r="AG45" s="129"/>
      <c r="AH45" s="127"/>
      <c r="AI45" s="128"/>
      <c r="AJ45" s="129"/>
      <c r="AK45" s="127"/>
      <c r="AL45" s="128"/>
      <c r="AM45" s="129"/>
      <c r="AN45" s="144"/>
      <c r="AO45" s="143"/>
      <c r="AP45" s="129"/>
      <c r="AQ45" s="144"/>
      <c r="AR45" s="143"/>
      <c r="AS45" s="129"/>
      <c r="AT45" s="144"/>
      <c r="AU45" s="143"/>
      <c r="AV45" s="129"/>
    </row>
    <row r="46" spans="1:48" x14ac:dyDescent="0.25">
      <c r="A46" s="7">
        <v>43</v>
      </c>
      <c r="B46" s="56" t="s">
        <v>613</v>
      </c>
      <c r="C46" s="51">
        <v>41</v>
      </c>
      <c r="D46" s="84">
        <v>0.26</v>
      </c>
      <c r="E46" s="84" t="s">
        <v>233</v>
      </c>
      <c r="F46" s="69">
        <v>39756</v>
      </c>
      <c r="G46" s="69">
        <v>39783</v>
      </c>
      <c r="H46" s="86" t="s">
        <v>658</v>
      </c>
      <c r="I46" s="65">
        <f t="shared" si="5"/>
        <v>658615.11600000004</v>
      </c>
      <c r="J46" s="17">
        <f t="shared" si="6"/>
        <v>112030.43123160003</v>
      </c>
      <c r="K46" s="18">
        <f t="shared" si="2"/>
        <v>0.17010000000000003</v>
      </c>
      <c r="L46" s="19">
        <f t="shared" si="7"/>
        <v>92966.67572036403</v>
      </c>
      <c r="M46" s="127">
        <v>106556.03399999987</v>
      </c>
      <c r="N46" s="128">
        <v>18125.18138340002</v>
      </c>
      <c r="O46" s="129">
        <v>14786.260037028011</v>
      </c>
      <c r="P46" s="127">
        <v>99730.286400000026</v>
      </c>
      <c r="Q46" s="128">
        <v>16964.121716640013</v>
      </c>
      <c r="R46" s="129">
        <v>14143.839130596003</v>
      </c>
      <c r="S46" s="127">
        <v>106675.73160000006</v>
      </c>
      <c r="T46" s="128">
        <v>18145.541945160003</v>
      </c>
      <c r="U46" s="129">
        <v>15532.001387219996</v>
      </c>
      <c r="V46" s="127">
        <v>112583.63520000002</v>
      </c>
      <c r="W46" s="128">
        <v>19150.476347520009</v>
      </c>
      <c r="X46" s="129">
        <v>16455.402238296007</v>
      </c>
      <c r="Y46" s="127">
        <v>114612.94799999992</v>
      </c>
      <c r="Z46" s="128">
        <v>19495.662454799989</v>
      </c>
      <c r="AA46" s="129">
        <v>16629.654247620012</v>
      </c>
      <c r="AB46" s="127">
        <v>118456.48080000009</v>
      </c>
      <c r="AC46" s="128">
        <v>20149.447384080002</v>
      </c>
      <c r="AD46" s="129">
        <v>15419.518679603992</v>
      </c>
      <c r="AE46" s="127"/>
      <c r="AF46" s="128"/>
      <c r="AG46" s="129"/>
      <c r="AH46" s="127"/>
      <c r="AI46" s="128"/>
      <c r="AJ46" s="129"/>
      <c r="AK46" s="127"/>
      <c r="AL46" s="128"/>
      <c r="AM46" s="129"/>
      <c r="AN46" s="144"/>
      <c r="AO46" s="143"/>
      <c r="AP46" s="129"/>
      <c r="AQ46" s="144"/>
      <c r="AR46" s="143"/>
      <c r="AS46" s="129"/>
      <c r="AT46" s="144"/>
      <c r="AU46" s="143"/>
      <c r="AV46" s="129"/>
    </row>
    <row r="47" spans="1:48" x14ac:dyDescent="0.25">
      <c r="A47" s="15">
        <v>44</v>
      </c>
      <c r="B47" s="56" t="s">
        <v>595</v>
      </c>
      <c r="C47" s="51">
        <v>367</v>
      </c>
      <c r="D47" s="84">
        <v>0.98</v>
      </c>
      <c r="E47" s="84" t="s">
        <v>202</v>
      </c>
      <c r="F47" s="69">
        <v>41486</v>
      </c>
      <c r="G47" s="69">
        <v>41486</v>
      </c>
      <c r="H47" s="86" t="s">
        <v>259</v>
      </c>
      <c r="I47" s="65">
        <f t="shared" si="5"/>
        <v>3732648.8399999975</v>
      </c>
      <c r="J47" s="17">
        <f t="shared" si="6"/>
        <v>623576.31521040027</v>
      </c>
      <c r="K47" s="18">
        <f t="shared" si="2"/>
        <v>0.16706000000000018</v>
      </c>
      <c r="L47" s="19">
        <f t="shared" si="7"/>
        <v>518605.47287160013</v>
      </c>
      <c r="M47" s="127">
        <v>652647.35999999987</v>
      </c>
      <c r="N47" s="128">
        <v>109031.26796160008</v>
      </c>
      <c r="O47" s="129">
        <v>88892.169276000044</v>
      </c>
      <c r="P47" s="127">
        <v>603882.11999999965</v>
      </c>
      <c r="Q47" s="128">
        <v>100884.5469672</v>
      </c>
      <c r="R47" s="129">
        <v>83972.194057199944</v>
      </c>
      <c r="S47" s="127">
        <v>626216.51999999932</v>
      </c>
      <c r="T47" s="128">
        <v>104615.73183120004</v>
      </c>
      <c r="U47" s="129">
        <v>89527.758070800075</v>
      </c>
      <c r="V47" s="127">
        <v>614306.99999999919</v>
      </c>
      <c r="W47" s="128">
        <v>102626.12741999999</v>
      </c>
      <c r="X47" s="129">
        <v>88232.5669872</v>
      </c>
      <c r="Y47" s="127">
        <v>640150.92000000016</v>
      </c>
      <c r="Z47" s="128">
        <v>106943.61269520012</v>
      </c>
      <c r="AA47" s="129">
        <v>91279.770134399994</v>
      </c>
      <c r="AB47" s="127">
        <v>595444.91999999958</v>
      </c>
      <c r="AC47" s="128">
        <v>99475.028335199997</v>
      </c>
      <c r="AD47" s="129">
        <v>76701.014346000025</v>
      </c>
      <c r="AE47" s="127"/>
      <c r="AF47" s="128"/>
      <c r="AG47" s="129"/>
      <c r="AH47" s="127"/>
      <c r="AI47" s="128"/>
      <c r="AJ47" s="129"/>
      <c r="AK47" s="127"/>
      <c r="AL47" s="128"/>
      <c r="AM47" s="129"/>
      <c r="AN47" s="144"/>
      <c r="AO47" s="143"/>
      <c r="AP47" s="129"/>
      <c r="AQ47" s="144"/>
      <c r="AR47" s="143"/>
      <c r="AS47" s="129"/>
      <c r="AT47" s="144"/>
      <c r="AU47" s="143"/>
      <c r="AV47" s="129"/>
    </row>
    <row r="48" spans="1:48" x14ac:dyDescent="0.25">
      <c r="A48" s="7">
        <v>45</v>
      </c>
      <c r="B48" s="56" t="s">
        <v>499</v>
      </c>
      <c r="C48" s="51">
        <v>289</v>
      </c>
      <c r="D48" s="84">
        <v>1.998</v>
      </c>
      <c r="E48" s="84" t="s">
        <v>202</v>
      </c>
      <c r="F48" s="69">
        <v>40821</v>
      </c>
      <c r="G48" s="69">
        <v>41640</v>
      </c>
      <c r="H48" s="86" t="s">
        <v>562</v>
      </c>
      <c r="I48" s="65">
        <f t="shared" si="5"/>
        <v>0</v>
      </c>
      <c r="J48" s="17">
        <f t="shared" si="6"/>
        <v>0</v>
      </c>
      <c r="K48" s="18" t="e">
        <f t="shared" ref="K48" si="8">J48/I48</f>
        <v>#DIV/0!</v>
      </c>
      <c r="L48" s="19">
        <f t="shared" si="7"/>
        <v>0</v>
      </c>
      <c r="M48" s="127">
        <v>0</v>
      </c>
      <c r="N48" s="128">
        <v>0</v>
      </c>
      <c r="O48" s="129">
        <v>0</v>
      </c>
      <c r="P48" s="127">
        <v>0</v>
      </c>
      <c r="Q48" s="128">
        <v>0</v>
      </c>
      <c r="R48" s="129">
        <v>0</v>
      </c>
      <c r="S48" s="127">
        <v>0</v>
      </c>
      <c r="T48" s="128">
        <v>0</v>
      </c>
      <c r="U48" s="129">
        <v>0</v>
      </c>
      <c r="V48" s="127">
        <v>0</v>
      </c>
      <c r="W48" s="128">
        <v>0</v>
      </c>
      <c r="X48" s="129">
        <v>0</v>
      </c>
      <c r="Y48" s="127">
        <v>0</v>
      </c>
      <c r="Z48" s="128">
        <v>0</v>
      </c>
      <c r="AA48" s="129">
        <v>0</v>
      </c>
      <c r="AB48" s="127">
        <v>0</v>
      </c>
      <c r="AC48" s="128">
        <v>0</v>
      </c>
      <c r="AD48" s="129">
        <v>0</v>
      </c>
      <c r="AE48" s="127"/>
      <c r="AF48" s="128"/>
      <c r="AG48" s="129"/>
      <c r="AH48" s="127"/>
      <c r="AI48" s="128"/>
      <c r="AJ48" s="129"/>
      <c r="AK48" s="127"/>
      <c r="AL48" s="128"/>
      <c r="AM48" s="129"/>
      <c r="AN48" s="127"/>
      <c r="AO48" s="128"/>
      <c r="AP48" s="129"/>
      <c r="AQ48" s="127"/>
      <c r="AR48" s="128"/>
      <c r="AS48" s="129"/>
      <c r="AT48" s="127"/>
      <c r="AU48" s="128"/>
      <c r="AV48" s="129"/>
    </row>
    <row r="49" spans="1:48" x14ac:dyDescent="0.25">
      <c r="A49" s="7">
        <v>46</v>
      </c>
      <c r="B49" s="56" t="s">
        <v>37</v>
      </c>
      <c r="C49" s="51">
        <v>25</v>
      </c>
      <c r="D49" s="84">
        <v>0.95</v>
      </c>
      <c r="E49" s="84" t="s">
        <v>233</v>
      </c>
      <c r="F49" s="69">
        <v>40854</v>
      </c>
      <c r="G49" s="69">
        <v>40854</v>
      </c>
      <c r="H49" s="86" t="s">
        <v>260</v>
      </c>
      <c r="I49" s="65">
        <f t="shared" si="5"/>
        <v>3645109.5</v>
      </c>
      <c r="J49" s="17">
        <f t="shared" si="6"/>
        <v>655026.17715000012</v>
      </c>
      <c r="K49" s="18">
        <f t="shared" si="2"/>
        <v>0.17970000000000003</v>
      </c>
      <c r="L49" s="19">
        <f t="shared" si="7"/>
        <v>551831.26780000003</v>
      </c>
      <c r="M49" s="127">
        <v>689881.5</v>
      </c>
      <c r="N49" s="128">
        <v>123971.70555000006</v>
      </c>
      <c r="O49" s="129">
        <v>102717.68761500008</v>
      </c>
      <c r="P49" s="127">
        <v>616394.5</v>
      </c>
      <c r="Q49" s="128">
        <v>110766.09164999993</v>
      </c>
      <c r="R49" s="129">
        <v>93468.028899999947</v>
      </c>
      <c r="S49" s="127">
        <v>647495.5</v>
      </c>
      <c r="T49" s="128">
        <v>116354.94135000014</v>
      </c>
      <c r="U49" s="129">
        <v>100863.60137</v>
      </c>
      <c r="V49" s="127">
        <v>516943.5</v>
      </c>
      <c r="W49" s="128">
        <v>92894.74695000003</v>
      </c>
      <c r="X49" s="129">
        <v>80968.554890000029</v>
      </c>
      <c r="Y49" s="127">
        <v>587749.5</v>
      </c>
      <c r="Z49" s="128">
        <v>105618.5851499999</v>
      </c>
      <c r="AA49" s="129">
        <v>91089.974239999952</v>
      </c>
      <c r="AB49" s="127">
        <v>586645</v>
      </c>
      <c r="AC49" s="128">
        <v>105420.10649999994</v>
      </c>
      <c r="AD49" s="129">
        <v>82723.42078499998</v>
      </c>
      <c r="AE49" s="127"/>
      <c r="AF49" s="128"/>
      <c r="AG49" s="129"/>
      <c r="AH49" s="127"/>
      <c r="AI49" s="128"/>
      <c r="AJ49" s="129"/>
      <c r="AK49" s="127"/>
      <c r="AL49" s="128"/>
      <c r="AM49" s="129"/>
      <c r="AN49" s="144"/>
      <c r="AO49" s="143"/>
      <c r="AP49" s="129"/>
      <c r="AQ49" s="144"/>
      <c r="AR49" s="143"/>
      <c r="AS49" s="129"/>
      <c r="AT49" s="144"/>
      <c r="AU49" s="143"/>
      <c r="AV49" s="129"/>
    </row>
    <row r="50" spans="1:48" x14ac:dyDescent="0.25">
      <c r="A50" s="15">
        <v>47</v>
      </c>
      <c r="B50" s="56" t="s">
        <v>38</v>
      </c>
      <c r="C50" s="51">
        <v>331</v>
      </c>
      <c r="D50" s="84">
        <v>0.35</v>
      </c>
      <c r="E50" s="84" t="s">
        <v>233</v>
      </c>
      <c r="F50" s="69">
        <v>39965</v>
      </c>
      <c r="G50" s="69">
        <v>39965</v>
      </c>
      <c r="H50" s="86" t="s">
        <v>261</v>
      </c>
      <c r="I50" s="65">
        <f t="shared" si="5"/>
        <v>490380</v>
      </c>
      <c r="J50" s="17">
        <f t="shared" si="6"/>
        <v>83413.637999999453</v>
      </c>
      <c r="K50" s="18">
        <f t="shared" si="2"/>
        <v>0.17009999999999889</v>
      </c>
      <c r="L50" s="19">
        <f t="shared" si="7"/>
        <v>69589.360425000006</v>
      </c>
      <c r="M50" s="127">
        <v>92647.5</v>
      </c>
      <c r="N50" s="128">
        <v>15759.339749999952</v>
      </c>
      <c r="O50" s="129">
        <v>12896.735275000006</v>
      </c>
      <c r="P50" s="127">
        <v>77762.5</v>
      </c>
      <c r="Q50" s="128">
        <v>13227.401249999921</v>
      </c>
      <c r="R50" s="129">
        <v>11070.701549999996</v>
      </c>
      <c r="S50" s="127">
        <v>95082.5</v>
      </c>
      <c r="T50" s="128">
        <v>16173.533249999773</v>
      </c>
      <c r="U50" s="129">
        <v>13871.436550000006</v>
      </c>
      <c r="V50" s="127">
        <v>77377.5</v>
      </c>
      <c r="W50" s="128">
        <v>13161.912749999901</v>
      </c>
      <c r="X50" s="129">
        <v>11369.748525000003</v>
      </c>
      <c r="Y50" s="127">
        <v>76372.5</v>
      </c>
      <c r="Z50" s="128">
        <v>12990.962249999946</v>
      </c>
      <c r="AA50" s="129">
        <v>11067.761399999996</v>
      </c>
      <c r="AB50" s="127">
        <v>71137.5</v>
      </c>
      <c r="AC50" s="128">
        <v>12100.488749999962</v>
      </c>
      <c r="AD50" s="129">
        <v>9312.9771249999976</v>
      </c>
      <c r="AE50" s="127"/>
      <c r="AF50" s="128"/>
      <c r="AG50" s="129"/>
      <c r="AH50" s="127"/>
      <c r="AI50" s="128"/>
      <c r="AJ50" s="129"/>
      <c r="AK50" s="127"/>
      <c r="AL50" s="128"/>
      <c r="AM50" s="129"/>
      <c r="AN50" s="144"/>
      <c r="AO50" s="143"/>
      <c r="AP50" s="129"/>
      <c r="AQ50" s="144"/>
      <c r="AR50" s="143"/>
      <c r="AS50" s="129"/>
      <c r="AT50" s="144"/>
      <c r="AU50" s="143"/>
      <c r="AV50" s="129"/>
    </row>
    <row r="51" spans="1:48" x14ac:dyDescent="0.25">
      <c r="A51" s="7">
        <v>48</v>
      </c>
      <c r="B51" s="56" t="s">
        <v>39</v>
      </c>
      <c r="C51" s="51">
        <v>333</v>
      </c>
      <c r="D51" s="84">
        <v>0.999</v>
      </c>
      <c r="E51" s="84" t="s">
        <v>233</v>
      </c>
      <c r="F51" s="69">
        <v>40935</v>
      </c>
      <c r="G51" s="69">
        <v>40935</v>
      </c>
      <c r="H51" s="86" t="s">
        <v>610</v>
      </c>
      <c r="I51" s="65">
        <f t="shared" si="5"/>
        <v>3795533.7799999989</v>
      </c>
      <c r="J51" s="17">
        <f t="shared" si="6"/>
        <v>704906.5336215999</v>
      </c>
      <c r="K51" s="18">
        <f t="shared" si="2"/>
        <v>0.18572000000000002</v>
      </c>
      <c r="L51" s="19">
        <f t="shared" si="7"/>
        <v>598754.3834392</v>
      </c>
      <c r="M51" s="127">
        <v>478985.61999999982</v>
      </c>
      <c r="N51" s="128">
        <v>88957.209346399992</v>
      </c>
      <c r="O51" s="129">
        <v>74415.145848000058</v>
      </c>
      <c r="P51" s="127">
        <v>633429.55999999947</v>
      </c>
      <c r="Q51" s="128">
        <v>117640.53788319998</v>
      </c>
      <c r="R51" s="129">
        <v>99878.644804400057</v>
      </c>
      <c r="S51" s="127">
        <v>678662.91999999899</v>
      </c>
      <c r="T51" s="128">
        <v>126041.27750240003</v>
      </c>
      <c r="U51" s="129">
        <v>109726.70710339987</v>
      </c>
      <c r="V51" s="127">
        <v>656246.90000000014</v>
      </c>
      <c r="W51" s="128">
        <v>121878.17426799993</v>
      </c>
      <c r="X51" s="129">
        <v>106579.28974339993</v>
      </c>
      <c r="Y51" s="127">
        <v>691501</v>
      </c>
      <c r="Z51" s="128">
        <v>128425.56572000006</v>
      </c>
      <c r="AA51" s="129">
        <v>111484.96038560005</v>
      </c>
      <c r="AB51" s="127">
        <v>656707.78000000073</v>
      </c>
      <c r="AC51" s="128">
        <v>121963.76890159998</v>
      </c>
      <c r="AD51" s="129">
        <v>96669.635554400054</v>
      </c>
      <c r="AE51" s="127"/>
      <c r="AF51" s="128"/>
      <c r="AG51" s="129"/>
      <c r="AH51" s="127"/>
      <c r="AI51" s="128"/>
      <c r="AJ51" s="129"/>
      <c r="AK51" s="127"/>
      <c r="AL51" s="128"/>
      <c r="AM51" s="129"/>
      <c r="AN51" s="144"/>
      <c r="AO51" s="143"/>
      <c r="AP51" s="129"/>
      <c r="AQ51" s="144"/>
      <c r="AR51" s="143"/>
      <c r="AS51" s="129"/>
      <c r="AT51" s="144"/>
      <c r="AU51" s="143"/>
      <c r="AV51" s="129"/>
    </row>
    <row r="52" spans="1:48" x14ac:dyDescent="0.25">
      <c r="A52" s="7">
        <v>49</v>
      </c>
      <c r="B52" s="56" t="s">
        <v>593</v>
      </c>
      <c r="C52" s="51">
        <v>334</v>
      </c>
      <c r="D52" s="84">
        <v>0.999</v>
      </c>
      <c r="E52" s="84" t="s">
        <v>233</v>
      </c>
      <c r="F52" s="69">
        <v>41471</v>
      </c>
      <c r="G52" s="69">
        <v>41471</v>
      </c>
      <c r="H52" s="86" t="s">
        <v>594</v>
      </c>
      <c r="I52" s="65">
        <f t="shared" si="5"/>
        <v>2422789.8000000007</v>
      </c>
      <c r="J52" s="17">
        <f t="shared" si="6"/>
        <v>480536.12893200002</v>
      </c>
      <c r="K52" s="18">
        <f t="shared" si="2"/>
        <v>0.19833999999999996</v>
      </c>
      <c r="L52" s="19">
        <f t="shared" si="7"/>
        <v>414791.58836599981</v>
      </c>
      <c r="M52" s="127">
        <v>97044.4</v>
      </c>
      <c r="N52" s="128">
        <v>19247.786296000013</v>
      </c>
      <c r="O52" s="129">
        <v>16359.90741899999</v>
      </c>
      <c r="P52" s="127">
        <v>74667.900000000023</v>
      </c>
      <c r="Q52" s="128">
        <v>14809.631285999996</v>
      </c>
      <c r="R52" s="129">
        <v>12432.432171999995</v>
      </c>
      <c r="S52" s="127">
        <v>390502.00000000006</v>
      </c>
      <c r="T52" s="128">
        <v>77452.166679999951</v>
      </c>
      <c r="U52" s="129">
        <v>68504.452959000017</v>
      </c>
      <c r="V52" s="127">
        <v>618407.10000000068</v>
      </c>
      <c r="W52" s="128">
        <v>122654.864214</v>
      </c>
      <c r="X52" s="129">
        <v>108208.77464899981</v>
      </c>
      <c r="Y52" s="127">
        <v>675134.29999999958</v>
      </c>
      <c r="Z52" s="128">
        <v>133906.13706200002</v>
      </c>
      <c r="AA52" s="129">
        <v>117384.62530300005</v>
      </c>
      <c r="AB52" s="127">
        <v>567034.10000000044</v>
      </c>
      <c r="AC52" s="128">
        <v>112465.54339400007</v>
      </c>
      <c r="AD52" s="129">
        <v>91901.395863999976</v>
      </c>
      <c r="AE52" s="127"/>
      <c r="AF52" s="128"/>
      <c r="AG52" s="129"/>
      <c r="AH52" s="127"/>
      <c r="AI52" s="128"/>
      <c r="AJ52" s="129"/>
      <c r="AK52" s="127"/>
      <c r="AL52" s="128"/>
      <c r="AM52" s="129"/>
      <c r="AN52" s="144"/>
      <c r="AO52" s="143"/>
      <c r="AP52" s="129"/>
      <c r="AQ52" s="144"/>
      <c r="AR52" s="143"/>
      <c r="AS52" s="129"/>
      <c r="AT52" s="144"/>
      <c r="AU52" s="143"/>
      <c r="AV52" s="129"/>
    </row>
    <row r="53" spans="1:48" x14ac:dyDescent="0.25">
      <c r="A53" s="15">
        <v>50</v>
      </c>
      <c r="B53" s="56" t="s">
        <v>40</v>
      </c>
      <c r="C53" s="51">
        <v>336</v>
      </c>
      <c r="D53" s="84">
        <v>1.2</v>
      </c>
      <c r="E53" s="84" t="s">
        <v>202</v>
      </c>
      <c r="F53" s="69">
        <v>41346</v>
      </c>
      <c r="G53" s="69">
        <v>41346</v>
      </c>
      <c r="H53" s="86" t="s">
        <v>440</v>
      </c>
      <c r="I53" s="65">
        <f t="shared" si="5"/>
        <v>2808306.8</v>
      </c>
      <c r="J53" s="17">
        <f t="shared" si="6"/>
        <v>432451.16413200006</v>
      </c>
      <c r="K53" s="18">
        <f t="shared" si="2"/>
        <v>0.15399000000000004</v>
      </c>
      <c r="L53" s="19">
        <f t="shared" si="7"/>
        <v>353842.67750950012</v>
      </c>
      <c r="M53" s="127">
        <v>465554.95000000013</v>
      </c>
      <c r="N53" s="128">
        <v>71690.806750500036</v>
      </c>
      <c r="O53" s="129">
        <v>57292.772494500088</v>
      </c>
      <c r="P53" s="127">
        <v>458200.65000000031</v>
      </c>
      <c r="Q53" s="128">
        <v>70558.31809349994</v>
      </c>
      <c r="R53" s="129">
        <v>57693.719720999979</v>
      </c>
      <c r="S53" s="127">
        <v>491854.24999999988</v>
      </c>
      <c r="T53" s="128">
        <v>75740.635957499995</v>
      </c>
      <c r="U53" s="129">
        <v>63760.742664999983</v>
      </c>
      <c r="V53" s="127">
        <v>508768.99999999965</v>
      </c>
      <c r="W53" s="128">
        <v>78345.338310000065</v>
      </c>
      <c r="X53" s="129">
        <v>66343.699477999995</v>
      </c>
      <c r="Y53" s="127">
        <v>499362.75</v>
      </c>
      <c r="Z53" s="128">
        <v>76896.869872500029</v>
      </c>
      <c r="AA53" s="129">
        <v>64405.84666399999</v>
      </c>
      <c r="AB53" s="127">
        <v>384565.19999999978</v>
      </c>
      <c r="AC53" s="128">
        <v>59219.195148000013</v>
      </c>
      <c r="AD53" s="129">
        <v>44345.896487000042</v>
      </c>
      <c r="AE53" s="127"/>
      <c r="AF53" s="128"/>
      <c r="AG53" s="129"/>
      <c r="AH53" s="127"/>
      <c r="AI53" s="128"/>
      <c r="AJ53" s="129"/>
      <c r="AK53" s="127"/>
      <c r="AL53" s="128"/>
      <c r="AM53" s="129"/>
      <c r="AN53" s="144"/>
      <c r="AO53" s="143"/>
      <c r="AP53" s="129"/>
      <c r="AQ53" s="144"/>
      <c r="AR53" s="143"/>
      <c r="AS53" s="129"/>
      <c r="AT53" s="144"/>
      <c r="AU53" s="143"/>
      <c r="AV53" s="129"/>
    </row>
    <row r="54" spans="1:48" x14ac:dyDescent="0.25">
      <c r="A54" s="7">
        <v>51</v>
      </c>
      <c r="B54" s="56" t="s">
        <v>41</v>
      </c>
      <c r="C54" s="51">
        <v>337</v>
      </c>
      <c r="D54" s="84">
        <v>0.6</v>
      </c>
      <c r="E54" s="84" t="s">
        <v>233</v>
      </c>
      <c r="F54" s="69">
        <v>40703</v>
      </c>
      <c r="G54" s="69">
        <v>40703</v>
      </c>
      <c r="H54" s="86" t="s">
        <v>441</v>
      </c>
      <c r="I54" s="65">
        <f t="shared" si="5"/>
        <v>1179093.9999999998</v>
      </c>
      <c r="J54" s="17">
        <f t="shared" si="6"/>
        <v>240735.62198000003</v>
      </c>
      <c r="K54" s="18">
        <f t="shared" si="2"/>
        <v>0.20417000000000007</v>
      </c>
      <c r="L54" s="19">
        <f t="shared" si="7"/>
        <v>207305.49082199991</v>
      </c>
      <c r="M54" s="127">
        <v>333378.69999999966</v>
      </c>
      <c r="N54" s="128">
        <v>68065.929179000013</v>
      </c>
      <c r="O54" s="129">
        <v>57838.336928999939</v>
      </c>
      <c r="P54" s="127">
        <v>286645.74999999983</v>
      </c>
      <c r="Q54" s="128">
        <v>58524.462777499983</v>
      </c>
      <c r="R54" s="129">
        <v>50794.633274999986</v>
      </c>
      <c r="S54" s="127">
        <v>137924.90000000014</v>
      </c>
      <c r="T54" s="128">
        <v>28160.126833000013</v>
      </c>
      <c r="U54" s="129">
        <v>24907.541474500023</v>
      </c>
      <c r="V54" s="127">
        <v>141329.95000000001</v>
      </c>
      <c r="W54" s="128">
        <v>28855.335891500014</v>
      </c>
      <c r="X54" s="129">
        <v>25449.901699499987</v>
      </c>
      <c r="Y54" s="127">
        <v>132541.35000000003</v>
      </c>
      <c r="Z54" s="128">
        <v>27060.967429499979</v>
      </c>
      <c r="AA54" s="129">
        <v>23819.149458999982</v>
      </c>
      <c r="AB54" s="127">
        <v>147273.35000000009</v>
      </c>
      <c r="AC54" s="128">
        <v>30068.79986950005</v>
      </c>
      <c r="AD54" s="129">
        <v>24495.927984999995</v>
      </c>
      <c r="AE54" s="127"/>
      <c r="AF54" s="128"/>
      <c r="AG54" s="129"/>
      <c r="AH54" s="127"/>
      <c r="AI54" s="128"/>
      <c r="AJ54" s="129"/>
      <c r="AK54" s="127"/>
      <c r="AL54" s="128"/>
      <c r="AM54" s="129"/>
      <c r="AN54" s="144"/>
      <c r="AO54" s="143"/>
      <c r="AP54" s="129"/>
      <c r="AQ54" s="144"/>
      <c r="AR54" s="143"/>
      <c r="AS54" s="129"/>
      <c r="AT54" s="144"/>
      <c r="AU54" s="143"/>
      <c r="AV54" s="129"/>
    </row>
    <row r="55" spans="1:48" x14ac:dyDescent="0.25">
      <c r="A55" s="7">
        <v>52</v>
      </c>
      <c r="B55" s="56" t="s">
        <v>611</v>
      </c>
      <c r="C55" s="51">
        <v>338</v>
      </c>
      <c r="D55" s="84">
        <v>0.68</v>
      </c>
      <c r="E55" s="84" t="s">
        <v>233</v>
      </c>
      <c r="F55" s="69">
        <v>40541</v>
      </c>
      <c r="G55" s="69">
        <v>40541</v>
      </c>
      <c r="H55" s="86" t="s">
        <v>262</v>
      </c>
      <c r="I55" s="65">
        <f t="shared" si="5"/>
        <v>2088154.7999999998</v>
      </c>
      <c r="J55" s="17">
        <f t="shared" si="6"/>
        <v>420846.71839199989</v>
      </c>
      <c r="K55" s="18">
        <f t="shared" si="2"/>
        <v>0.20153999999999997</v>
      </c>
      <c r="L55" s="19">
        <f t="shared" si="7"/>
        <v>362910.68716499989</v>
      </c>
      <c r="M55" s="127">
        <v>372876.39999999985</v>
      </c>
      <c r="N55" s="128">
        <v>75149.509655999907</v>
      </c>
      <c r="O55" s="129">
        <v>63754.07604499998</v>
      </c>
      <c r="P55" s="127">
        <v>378000.39999999944</v>
      </c>
      <c r="Q55" s="128">
        <v>76182.200616000002</v>
      </c>
      <c r="R55" s="129">
        <v>65537.345844999931</v>
      </c>
      <c r="S55" s="127">
        <v>333413.10000000068</v>
      </c>
      <c r="T55" s="128">
        <v>67196.076174000002</v>
      </c>
      <c r="U55" s="129">
        <v>59131.587648999957</v>
      </c>
      <c r="V55" s="127">
        <v>319598.10000000009</v>
      </c>
      <c r="W55" s="128">
        <v>64411.801074000032</v>
      </c>
      <c r="X55" s="129">
        <v>56927.454567000037</v>
      </c>
      <c r="Y55" s="127">
        <v>369413.79999999987</v>
      </c>
      <c r="Z55" s="128">
        <v>74451.657252000005</v>
      </c>
      <c r="AA55" s="129">
        <v>65611.621778999979</v>
      </c>
      <c r="AB55" s="127">
        <v>314853</v>
      </c>
      <c r="AC55" s="128">
        <v>63455.473619999961</v>
      </c>
      <c r="AD55" s="129">
        <v>51948.601280000003</v>
      </c>
      <c r="AE55" s="127"/>
      <c r="AF55" s="128"/>
      <c r="AG55" s="129"/>
      <c r="AH55" s="127"/>
      <c r="AI55" s="128"/>
      <c r="AJ55" s="129"/>
      <c r="AK55" s="127"/>
      <c r="AL55" s="128"/>
      <c r="AM55" s="129"/>
      <c r="AN55" s="144"/>
      <c r="AO55" s="143"/>
      <c r="AP55" s="129"/>
      <c r="AQ55" s="144"/>
      <c r="AR55" s="143"/>
      <c r="AS55" s="129"/>
      <c r="AT55" s="144"/>
      <c r="AU55" s="143"/>
      <c r="AV55" s="129"/>
    </row>
    <row r="56" spans="1:48" x14ac:dyDescent="0.25">
      <c r="A56" s="15">
        <v>53</v>
      </c>
      <c r="B56" s="56" t="s">
        <v>555</v>
      </c>
      <c r="C56" s="51">
        <v>65</v>
      </c>
      <c r="D56" s="84">
        <v>1.998</v>
      </c>
      <c r="E56" s="84" t="s">
        <v>233</v>
      </c>
      <c r="F56" s="69">
        <v>40588</v>
      </c>
      <c r="G56" s="69">
        <v>40588</v>
      </c>
      <c r="H56" s="86" t="s">
        <v>240</v>
      </c>
      <c r="I56" s="65">
        <f t="shared" si="5"/>
        <v>6609105.2399999965</v>
      </c>
      <c r="J56" s="17">
        <f t="shared" si="6"/>
        <v>1166044.4374931999</v>
      </c>
      <c r="K56" s="18">
        <f>J56/I56</f>
        <v>0.17643000000000009</v>
      </c>
      <c r="L56" s="19">
        <f t="shared" si="7"/>
        <v>979958.83544279973</v>
      </c>
      <c r="M56" s="127">
        <v>1224475.6800000009</v>
      </c>
      <c r="N56" s="128">
        <v>216034.24422239992</v>
      </c>
      <c r="O56" s="129">
        <v>178111.30501080002</v>
      </c>
      <c r="P56" s="127">
        <v>1158101.6399999999</v>
      </c>
      <c r="Q56" s="128">
        <v>204323.87234520022</v>
      </c>
      <c r="R56" s="129">
        <v>172221.33651839985</v>
      </c>
      <c r="S56" s="127">
        <v>1156233.8399999989</v>
      </c>
      <c r="T56" s="128">
        <v>203994.33639119958</v>
      </c>
      <c r="U56" s="129">
        <v>176231.88917279983</v>
      </c>
      <c r="V56" s="127">
        <v>1097589.3599999978</v>
      </c>
      <c r="W56" s="128">
        <v>193647.69078480019</v>
      </c>
      <c r="X56" s="129">
        <v>167770.66086480024</v>
      </c>
      <c r="Y56" s="127">
        <v>1038530.1599999996</v>
      </c>
      <c r="Z56" s="128">
        <v>183227.87612879969</v>
      </c>
      <c r="AA56" s="129">
        <v>157483.38612359972</v>
      </c>
      <c r="AB56" s="127">
        <v>934174.55999999924</v>
      </c>
      <c r="AC56" s="128">
        <v>164816.41762080012</v>
      </c>
      <c r="AD56" s="129">
        <v>128140.25775239999</v>
      </c>
      <c r="AE56" s="127"/>
      <c r="AF56" s="128"/>
      <c r="AG56" s="129"/>
      <c r="AH56" s="127"/>
      <c r="AI56" s="128"/>
      <c r="AJ56" s="129"/>
      <c r="AK56" s="127"/>
      <c r="AL56" s="128"/>
      <c r="AM56" s="129"/>
      <c r="AN56" s="144"/>
      <c r="AO56" s="143"/>
      <c r="AP56" s="129"/>
      <c r="AQ56" s="144"/>
      <c r="AR56" s="143"/>
      <c r="AS56" s="129"/>
      <c r="AT56" s="144"/>
      <c r="AU56" s="143"/>
      <c r="AV56" s="129"/>
    </row>
    <row r="57" spans="1:48" x14ac:dyDescent="0.25">
      <c r="A57" s="7"/>
      <c r="B57" s="56"/>
      <c r="C57" s="56"/>
      <c r="D57" s="84">
        <f>SUM(D4:D56)</f>
        <v>62.720999999999997</v>
      </c>
      <c r="E57" s="84"/>
      <c r="F57" s="69"/>
      <c r="G57" s="69"/>
      <c r="H57" s="100" t="s">
        <v>475</v>
      </c>
      <c r="I57" s="95">
        <f t="shared" ref="I57:AV57" si="9">SUM(I4:I56)</f>
        <v>152798935.18913203</v>
      </c>
      <c r="J57" s="95">
        <f t="shared" si="9"/>
        <v>26462767.44049909</v>
      </c>
      <c r="K57" s="95" t="e">
        <f t="shared" si="9"/>
        <v>#DIV/0!</v>
      </c>
      <c r="L57" s="95">
        <f t="shared" si="9"/>
        <v>22183827.888096597</v>
      </c>
      <c r="M57" s="95">
        <f t="shared" si="9"/>
        <v>24847268.67899999</v>
      </c>
      <c r="N57" s="95">
        <f t="shared" si="9"/>
        <v>4318926.5006404752</v>
      </c>
      <c r="O57" s="95">
        <f t="shared" si="9"/>
        <v>3557246.1581159215</v>
      </c>
      <c r="P57" s="95">
        <f t="shared" si="9"/>
        <v>23000465.518699992</v>
      </c>
      <c r="Q57" s="95">
        <f t="shared" si="9"/>
        <v>4000676.3241128135</v>
      </c>
      <c r="R57" s="95">
        <f t="shared" si="9"/>
        <v>3361000.7207429381</v>
      </c>
      <c r="S57" s="95">
        <f t="shared" si="9"/>
        <v>26195283.513099995</v>
      </c>
      <c r="T57" s="95">
        <f t="shared" si="9"/>
        <v>4543401.6583658457</v>
      </c>
      <c r="U57" s="95">
        <f t="shared" si="9"/>
        <v>3918494.9339236706</v>
      </c>
      <c r="V57" s="95">
        <f t="shared" si="9"/>
        <v>26064765.401000001</v>
      </c>
      <c r="W57" s="95">
        <f t="shared" si="9"/>
        <v>4491716.1601447593</v>
      </c>
      <c r="X57" s="95">
        <f t="shared" si="9"/>
        <v>3879504.4217186831</v>
      </c>
      <c r="Y57" s="95">
        <f t="shared" si="9"/>
        <v>27588858.917000011</v>
      </c>
      <c r="Z57" s="95">
        <f t="shared" si="9"/>
        <v>4759229.0150593081</v>
      </c>
      <c r="AA57" s="95">
        <f t="shared" si="9"/>
        <v>4082826.1905477522</v>
      </c>
      <c r="AB57" s="95">
        <f t="shared" si="9"/>
        <v>25102293.160332005</v>
      </c>
      <c r="AC57" s="95">
        <f t="shared" si="9"/>
        <v>4348817.7821758827</v>
      </c>
      <c r="AD57" s="95">
        <f t="shared" si="9"/>
        <v>3384755.463047639</v>
      </c>
      <c r="AE57" s="95">
        <f t="shared" si="9"/>
        <v>0</v>
      </c>
      <c r="AF57" s="95">
        <f t="shared" si="9"/>
        <v>0</v>
      </c>
      <c r="AG57" s="95">
        <f t="shared" si="9"/>
        <v>0</v>
      </c>
      <c r="AH57" s="95">
        <f t="shared" si="9"/>
        <v>0</v>
      </c>
      <c r="AI57" s="95">
        <f t="shared" si="9"/>
        <v>0</v>
      </c>
      <c r="AJ57" s="95">
        <f t="shared" si="9"/>
        <v>0</v>
      </c>
      <c r="AK57" s="95">
        <f t="shared" si="9"/>
        <v>0</v>
      </c>
      <c r="AL57" s="95">
        <f t="shared" si="9"/>
        <v>0</v>
      </c>
      <c r="AM57" s="95">
        <f t="shared" si="9"/>
        <v>0</v>
      </c>
      <c r="AN57" s="95">
        <f t="shared" si="9"/>
        <v>0</v>
      </c>
      <c r="AO57" s="95">
        <f t="shared" si="9"/>
        <v>0</v>
      </c>
      <c r="AP57" s="95">
        <f t="shared" si="9"/>
        <v>0</v>
      </c>
      <c r="AQ57" s="95">
        <f t="shared" si="9"/>
        <v>0</v>
      </c>
      <c r="AR57" s="95">
        <f t="shared" si="9"/>
        <v>0</v>
      </c>
      <c r="AS57" s="95">
        <f t="shared" si="9"/>
        <v>0</v>
      </c>
      <c r="AT57" s="95">
        <f t="shared" si="9"/>
        <v>0</v>
      </c>
      <c r="AU57" s="95">
        <f t="shared" si="9"/>
        <v>0</v>
      </c>
      <c r="AV57" s="95">
        <f t="shared" si="9"/>
        <v>0</v>
      </c>
    </row>
    <row r="58" spans="1:48" x14ac:dyDescent="0.25">
      <c r="A58" s="7"/>
      <c r="B58" s="56"/>
      <c r="C58" s="56"/>
      <c r="D58" s="84"/>
      <c r="E58" s="84"/>
      <c r="F58" s="69"/>
      <c r="G58" s="69"/>
      <c r="H58" s="86"/>
      <c r="I58" s="96"/>
      <c r="J58" s="97"/>
      <c r="K58" s="98"/>
      <c r="L58" s="99"/>
      <c r="M58" s="20"/>
      <c r="N58" s="21"/>
      <c r="O58" s="22"/>
      <c r="P58" s="20"/>
      <c r="Q58" s="21"/>
      <c r="R58" s="22"/>
      <c r="S58" s="20"/>
      <c r="T58" s="21"/>
      <c r="U58" s="22"/>
      <c r="V58" s="20"/>
      <c r="W58" s="21"/>
      <c r="X58" s="22"/>
      <c r="Y58" s="20"/>
      <c r="Z58" s="21"/>
      <c r="AA58" s="22"/>
      <c r="AB58" s="20"/>
      <c r="AC58" s="21"/>
      <c r="AD58" s="22"/>
      <c r="AE58" s="20"/>
      <c r="AF58" s="21"/>
      <c r="AG58" s="22"/>
      <c r="AH58" s="20"/>
      <c r="AI58" s="21"/>
      <c r="AJ58" s="22"/>
      <c r="AK58" s="20"/>
      <c r="AL58" s="21"/>
      <c r="AM58" s="22"/>
      <c r="AN58" s="20"/>
      <c r="AO58" s="21"/>
      <c r="AP58" s="22"/>
      <c r="AQ58" s="20"/>
      <c r="AR58" s="21"/>
      <c r="AS58" s="22"/>
      <c r="AT58" s="20"/>
      <c r="AU58" s="21"/>
      <c r="AV58" s="22"/>
    </row>
    <row r="59" spans="1:48" x14ac:dyDescent="0.25">
      <c r="A59" s="7">
        <v>54</v>
      </c>
      <c r="B59" s="56" t="s">
        <v>496</v>
      </c>
      <c r="C59" s="51">
        <v>405</v>
      </c>
      <c r="D59" s="84">
        <v>0.315</v>
      </c>
      <c r="E59" s="84" t="s">
        <v>202</v>
      </c>
      <c r="F59" s="69">
        <v>42159</v>
      </c>
      <c r="G59" s="69">
        <v>42159</v>
      </c>
      <c r="H59" s="86" t="s">
        <v>609</v>
      </c>
      <c r="I59" s="65">
        <f t="shared" ref="I59:I100" si="10">M59+P59+S59+V59+Y59+AB59+AE59+AH59+AK59+AN59+AQ59+AT59</f>
        <v>1198806.1600000006</v>
      </c>
      <c r="J59" s="17">
        <f t="shared" ref="J59:J100" si="11">N59+Q59+T59+W59+Z59+AC59+AF59+AI59+AL59+AO59+AR59+AU59</f>
        <v>214694.19519440003</v>
      </c>
      <c r="K59" s="18">
        <f t="shared" ref="K59" si="12">J59/I59</f>
        <v>0.17908999999999994</v>
      </c>
      <c r="L59" s="19">
        <f t="shared" ref="L59:L100" si="13">O59+R59+U59+X59+AA59+AD59+AG59+AJ59+AM59+AP59+AS59+AV59</f>
        <v>180848.8232260001</v>
      </c>
      <c r="M59" s="127">
        <v>201041.55999999988</v>
      </c>
      <c r="N59" s="128">
        <v>36004.532980400007</v>
      </c>
      <c r="O59" s="129">
        <v>29746.055211200015</v>
      </c>
      <c r="P59" s="127">
        <v>183105.51999999981</v>
      </c>
      <c r="Q59" s="128">
        <v>32792.367576800025</v>
      </c>
      <c r="R59" s="129">
        <v>27666.906358000011</v>
      </c>
      <c r="S59" s="127">
        <v>210156.12000000026</v>
      </c>
      <c r="T59" s="128">
        <v>37636.859530799957</v>
      </c>
      <c r="U59" s="129">
        <v>32587.026952000022</v>
      </c>
      <c r="V59" s="148">
        <v>196989.52000000011</v>
      </c>
      <c r="W59" s="143">
        <v>35278.853136799997</v>
      </c>
      <c r="X59" s="149">
        <v>30641.316149200011</v>
      </c>
      <c r="Y59" s="148">
        <v>208792.32000000033</v>
      </c>
      <c r="Z59" s="143">
        <v>37392.616588800032</v>
      </c>
      <c r="AA59" s="149">
        <v>32273.957960800006</v>
      </c>
      <c r="AB59" s="148">
        <v>198721.12000000026</v>
      </c>
      <c r="AC59" s="143">
        <v>35588.9653808</v>
      </c>
      <c r="AD59" s="149">
        <v>27933.560594800019</v>
      </c>
      <c r="AE59" s="148"/>
      <c r="AF59" s="143"/>
      <c r="AG59" s="149"/>
      <c r="AH59" s="148"/>
      <c r="AI59" s="143"/>
      <c r="AJ59" s="149"/>
      <c r="AK59" s="127"/>
      <c r="AL59" s="128"/>
      <c r="AM59" s="129"/>
      <c r="AN59" s="144"/>
      <c r="AO59" s="143"/>
      <c r="AP59" s="129"/>
      <c r="AQ59" s="144"/>
      <c r="AR59" s="143"/>
      <c r="AS59" s="129"/>
      <c r="AT59" s="144"/>
      <c r="AU59" s="143"/>
      <c r="AV59" s="129"/>
    </row>
    <row r="60" spans="1:48" x14ac:dyDescent="0.25">
      <c r="A60" s="7">
        <v>55</v>
      </c>
      <c r="B60" s="56" t="s">
        <v>42</v>
      </c>
      <c r="C60" s="51">
        <v>48</v>
      </c>
      <c r="D60" s="84">
        <v>0.96</v>
      </c>
      <c r="E60" s="84" t="s">
        <v>233</v>
      </c>
      <c r="F60" s="69">
        <v>40926</v>
      </c>
      <c r="G60" s="69">
        <v>40926</v>
      </c>
      <c r="H60" s="86" t="s">
        <v>659</v>
      </c>
      <c r="I60" s="65">
        <f t="shared" si="10"/>
        <v>304185.70000000007</v>
      </c>
      <c r="J60" s="17">
        <f t="shared" si="11"/>
        <v>48529.786578000014</v>
      </c>
      <c r="K60" s="18">
        <f t="shared" si="2"/>
        <v>0.15954000000000002</v>
      </c>
      <c r="L60" s="19">
        <f t="shared" si="13"/>
        <v>39799.039986000011</v>
      </c>
      <c r="M60" s="127">
        <v>28991.999999999993</v>
      </c>
      <c r="N60" s="128">
        <v>4625.3836799999999</v>
      </c>
      <c r="O60" s="129">
        <v>3692.8940479999992</v>
      </c>
      <c r="P60" s="127">
        <v>87056.5</v>
      </c>
      <c r="Q60" s="128">
        <v>13888.99401</v>
      </c>
      <c r="R60" s="129">
        <v>11707.843340000001</v>
      </c>
      <c r="S60" s="127">
        <v>23118.9</v>
      </c>
      <c r="T60" s="128">
        <v>3688.389306</v>
      </c>
      <c r="U60" s="129">
        <v>2991.870962</v>
      </c>
      <c r="V60" s="127">
        <v>58188.200000000004</v>
      </c>
      <c r="W60" s="128">
        <v>9283.3454280000024</v>
      </c>
      <c r="X60" s="129">
        <v>7599.942184999999</v>
      </c>
      <c r="Y60" s="127">
        <v>56260.400000000023</v>
      </c>
      <c r="Z60" s="128">
        <v>8975.7842160000055</v>
      </c>
      <c r="AA60" s="129">
        <v>7601.8105970000024</v>
      </c>
      <c r="AB60" s="127">
        <v>50569.700000000033</v>
      </c>
      <c r="AC60" s="128">
        <v>8067.8899380000021</v>
      </c>
      <c r="AD60" s="129">
        <v>6204.6788540000025</v>
      </c>
      <c r="AE60" s="127"/>
      <c r="AF60" s="128"/>
      <c r="AG60" s="129"/>
      <c r="AH60" s="127"/>
      <c r="AI60" s="128"/>
      <c r="AJ60" s="129"/>
      <c r="AK60" s="127"/>
      <c r="AL60" s="128"/>
      <c r="AM60" s="129"/>
      <c r="AN60" s="144"/>
      <c r="AO60" s="143"/>
      <c r="AP60" s="129"/>
      <c r="AQ60" s="144"/>
      <c r="AR60" s="143"/>
      <c r="AS60" s="129"/>
      <c r="AT60" s="144"/>
      <c r="AU60" s="143"/>
      <c r="AV60" s="129"/>
    </row>
    <row r="61" spans="1:48" x14ac:dyDescent="0.25">
      <c r="A61" s="7">
        <v>56</v>
      </c>
      <c r="B61" s="56" t="s">
        <v>492</v>
      </c>
      <c r="C61" s="51">
        <v>391</v>
      </c>
      <c r="D61" s="84">
        <v>0.18</v>
      </c>
      <c r="E61" s="74" t="s">
        <v>202</v>
      </c>
      <c r="F61" s="69">
        <v>42024</v>
      </c>
      <c r="G61" s="69">
        <v>42031</v>
      </c>
      <c r="H61" s="86" t="s">
        <v>485</v>
      </c>
      <c r="I61" s="65">
        <f t="shared" si="10"/>
        <v>543604.51760000014</v>
      </c>
      <c r="J61" s="17">
        <f t="shared" si="11"/>
        <v>103464.24783480797</v>
      </c>
      <c r="K61" s="18">
        <f t="shared" ref="K61:K100" si="14">J61/I61</f>
        <v>0.19032999999999992</v>
      </c>
      <c r="L61" s="19">
        <f t="shared" si="13"/>
        <v>88015.063241312033</v>
      </c>
      <c r="M61" s="127">
        <v>90013.334400000022</v>
      </c>
      <c r="N61" s="128">
        <v>17132.237936351987</v>
      </c>
      <c r="O61" s="129">
        <v>14348.791782472021</v>
      </c>
      <c r="P61" s="127">
        <v>82144.423200000107</v>
      </c>
      <c r="Q61" s="128">
        <v>15634.548067656006</v>
      </c>
      <c r="R61" s="129">
        <v>13311.574682512013</v>
      </c>
      <c r="S61" s="127">
        <v>89532.459199999983</v>
      </c>
      <c r="T61" s="128">
        <v>17040.712959535991</v>
      </c>
      <c r="U61" s="129">
        <v>14871.414700608002</v>
      </c>
      <c r="V61" s="127">
        <v>89816.75999999998</v>
      </c>
      <c r="W61" s="128">
        <v>17094.823930800016</v>
      </c>
      <c r="X61" s="129">
        <v>14993.582782648</v>
      </c>
      <c r="Y61" s="127">
        <v>97089.036000000036</v>
      </c>
      <c r="Z61" s="128">
        <v>18478.956221880006</v>
      </c>
      <c r="AA61" s="129">
        <v>16059.101026408012</v>
      </c>
      <c r="AB61" s="127">
        <v>95008.504800000024</v>
      </c>
      <c r="AC61" s="128">
        <v>18082.968718583968</v>
      </c>
      <c r="AD61" s="129">
        <v>14430.598266663974</v>
      </c>
      <c r="AE61" s="127"/>
      <c r="AF61" s="128"/>
      <c r="AG61" s="129"/>
      <c r="AH61" s="127"/>
      <c r="AI61" s="128"/>
      <c r="AJ61" s="129"/>
      <c r="AK61" s="127"/>
      <c r="AL61" s="128"/>
      <c r="AM61" s="129"/>
      <c r="AN61" s="144"/>
      <c r="AO61" s="143"/>
      <c r="AP61" s="129"/>
      <c r="AQ61" s="144"/>
      <c r="AR61" s="143"/>
      <c r="AS61" s="129"/>
      <c r="AT61" s="144"/>
      <c r="AU61" s="143"/>
      <c r="AV61" s="129"/>
    </row>
    <row r="62" spans="1:48" x14ac:dyDescent="0.25">
      <c r="A62" s="7">
        <v>57</v>
      </c>
      <c r="B62" s="56" t="s">
        <v>43</v>
      </c>
      <c r="C62" s="51">
        <v>60</v>
      </c>
      <c r="D62" s="84">
        <v>1.9</v>
      </c>
      <c r="E62" s="84" t="s">
        <v>233</v>
      </c>
      <c r="F62" s="69">
        <v>41256</v>
      </c>
      <c r="G62" s="69">
        <v>41256</v>
      </c>
      <c r="H62" s="86" t="s">
        <v>263</v>
      </c>
      <c r="I62" s="65">
        <f t="shared" si="10"/>
        <v>5801774.6400000015</v>
      </c>
      <c r="J62" s="17">
        <f t="shared" si="11"/>
        <v>926021.2502904</v>
      </c>
      <c r="K62" s="18">
        <f t="shared" si="14"/>
        <v>0.15960999999999995</v>
      </c>
      <c r="L62" s="19">
        <f t="shared" si="13"/>
        <v>766956.60611400008</v>
      </c>
      <c r="M62" s="127">
        <v>1076722.0800000008</v>
      </c>
      <c r="N62" s="128">
        <v>171855.61118880007</v>
      </c>
      <c r="O62" s="129">
        <v>138642.27604920007</v>
      </c>
      <c r="P62" s="127">
        <v>993891.83999999904</v>
      </c>
      <c r="Q62" s="128">
        <v>158635.07658240019</v>
      </c>
      <c r="R62" s="129">
        <v>130737.83421720007</v>
      </c>
      <c r="S62" s="127">
        <v>1051265.6400000001</v>
      </c>
      <c r="T62" s="128">
        <v>167792.50880039981</v>
      </c>
      <c r="U62" s="129">
        <v>142599.17213279998</v>
      </c>
      <c r="V62" s="127">
        <v>1018159.0800000004</v>
      </c>
      <c r="W62" s="128">
        <v>162508.37075879989</v>
      </c>
      <c r="X62" s="129">
        <v>138634.02712199974</v>
      </c>
      <c r="Y62" s="127">
        <v>1055953.56</v>
      </c>
      <c r="Z62" s="128">
        <v>168540.74771160001</v>
      </c>
      <c r="AA62" s="129">
        <v>142623.97274880012</v>
      </c>
      <c r="AB62" s="127">
        <v>605782.44000000006</v>
      </c>
      <c r="AC62" s="128">
        <v>96688.935248400012</v>
      </c>
      <c r="AD62" s="129">
        <v>73719.323844000028</v>
      </c>
      <c r="AE62" s="127"/>
      <c r="AF62" s="128"/>
      <c r="AG62" s="129"/>
      <c r="AH62" s="127"/>
      <c r="AI62" s="128"/>
      <c r="AJ62" s="129"/>
      <c r="AK62" s="127"/>
      <c r="AL62" s="128"/>
      <c r="AM62" s="129"/>
      <c r="AN62" s="144"/>
      <c r="AO62" s="143"/>
      <c r="AP62" s="129"/>
      <c r="AQ62" s="144"/>
      <c r="AR62" s="143"/>
      <c r="AS62" s="129"/>
      <c r="AT62" s="144"/>
      <c r="AU62" s="143"/>
      <c r="AV62" s="129"/>
    </row>
    <row r="63" spans="1:48" x14ac:dyDescent="0.25">
      <c r="A63" s="7">
        <v>58</v>
      </c>
      <c r="B63" s="56" t="s">
        <v>494</v>
      </c>
      <c r="C63" s="51">
        <v>397</v>
      </c>
      <c r="D63" s="84">
        <v>0.15</v>
      </c>
      <c r="E63" s="74" t="s">
        <v>202</v>
      </c>
      <c r="F63" s="69">
        <v>42062</v>
      </c>
      <c r="G63" s="69">
        <v>42062</v>
      </c>
      <c r="H63" s="86" t="s">
        <v>486</v>
      </c>
      <c r="I63" s="65">
        <f t="shared" si="10"/>
        <v>245128.92460000006</v>
      </c>
      <c r="J63" s="17">
        <f t="shared" si="11"/>
        <v>47782.981272277997</v>
      </c>
      <c r="K63" s="18">
        <f t="shared" si="14"/>
        <v>0.19492999999999994</v>
      </c>
      <c r="L63" s="19">
        <f t="shared" si="13"/>
        <v>41231.723921626988</v>
      </c>
      <c r="M63" s="127">
        <v>72311.460200000045</v>
      </c>
      <c r="N63" s="128">
        <v>14095.672936785986</v>
      </c>
      <c r="O63" s="129">
        <v>11857.174062175996</v>
      </c>
      <c r="P63" s="127">
        <v>68458.931999999972</v>
      </c>
      <c r="Q63" s="128">
        <v>13344.69961476</v>
      </c>
      <c r="R63" s="129">
        <v>11419.062697310994</v>
      </c>
      <c r="S63" s="127">
        <v>76044.968200000061</v>
      </c>
      <c r="T63" s="128">
        <v>14823.445651225997</v>
      </c>
      <c r="U63" s="129">
        <v>12998.146238587999</v>
      </c>
      <c r="V63" s="127">
        <v>28313.564199999997</v>
      </c>
      <c r="W63" s="128">
        <v>5519.1630695060057</v>
      </c>
      <c r="X63" s="129">
        <v>4957.3409235520021</v>
      </c>
      <c r="Y63" s="127">
        <v>0</v>
      </c>
      <c r="Z63" s="128">
        <v>0</v>
      </c>
      <c r="AA63" s="129">
        <v>0</v>
      </c>
      <c r="AB63" s="127">
        <v>0</v>
      </c>
      <c r="AC63" s="128">
        <v>0</v>
      </c>
      <c r="AD63" s="129">
        <v>0</v>
      </c>
      <c r="AE63" s="127"/>
      <c r="AF63" s="128"/>
      <c r="AG63" s="129"/>
      <c r="AH63" s="127"/>
      <c r="AI63" s="128"/>
      <c r="AJ63" s="129"/>
      <c r="AK63" s="127"/>
      <c r="AL63" s="128"/>
      <c r="AM63" s="129"/>
      <c r="AN63" s="144"/>
      <c r="AO63" s="143"/>
      <c r="AP63" s="129"/>
      <c r="AQ63" s="144"/>
      <c r="AR63" s="143"/>
      <c r="AS63" s="129"/>
      <c r="AT63" s="144"/>
      <c r="AU63" s="143"/>
      <c r="AV63" s="129"/>
    </row>
    <row r="64" spans="1:48" x14ac:dyDescent="0.25">
      <c r="A64" s="7">
        <v>59</v>
      </c>
      <c r="B64" s="56" t="s">
        <v>44</v>
      </c>
      <c r="C64" s="51">
        <v>68</v>
      </c>
      <c r="D64" s="84">
        <v>0.999</v>
      </c>
      <c r="E64" s="84" t="s">
        <v>233</v>
      </c>
      <c r="F64" s="69">
        <v>40987</v>
      </c>
      <c r="G64" s="69">
        <v>40987</v>
      </c>
      <c r="H64" s="86" t="s">
        <v>264</v>
      </c>
      <c r="I64" s="65">
        <f t="shared" si="10"/>
        <v>2921810.1999999993</v>
      </c>
      <c r="J64" s="17">
        <f t="shared" si="11"/>
        <v>488117.61201200017</v>
      </c>
      <c r="K64" s="18">
        <f t="shared" si="14"/>
        <v>0.1670600000000001</v>
      </c>
      <c r="L64" s="19">
        <f t="shared" si="13"/>
        <v>409301.78414300003</v>
      </c>
      <c r="M64" s="127">
        <v>586276.19999999972</v>
      </c>
      <c r="N64" s="128">
        <v>97943.301971999957</v>
      </c>
      <c r="O64" s="129">
        <v>79908.453349000003</v>
      </c>
      <c r="P64" s="127">
        <v>527263.59999999951</v>
      </c>
      <c r="Q64" s="128">
        <v>88084.65701600007</v>
      </c>
      <c r="R64" s="129">
        <v>73292.200532000032</v>
      </c>
      <c r="S64" s="127">
        <v>531521.79999999993</v>
      </c>
      <c r="T64" s="128">
        <v>88796.031908000121</v>
      </c>
      <c r="U64" s="129">
        <v>76281.005295000024</v>
      </c>
      <c r="V64" s="127">
        <v>530422.69999999995</v>
      </c>
      <c r="W64" s="128">
        <v>88612.416262000028</v>
      </c>
      <c r="X64" s="129">
        <v>76090.660764000044</v>
      </c>
      <c r="Y64" s="127">
        <v>556818.00000000058</v>
      </c>
      <c r="Z64" s="128">
        <v>93022.015079999997</v>
      </c>
      <c r="AA64" s="129">
        <v>79381.467205999928</v>
      </c>
      <c r="AB64" s="127">
        <v>189507.90000000011</v>
      </c>
      <c r="AC64" s="128">
        <v>31659.189773999995</v>
      </c>
      <c r="AD64" s="129">
        <v>24347.996996999984</v>
      </c>
      <c r="AE64" s="127"/>
      <c r="AF64" s="128"/>
      <c r="AG64" s="129"/>
      <c r="AH64" s="127"/>
      <c r="AI64" s="128"/>
      <c r="AJ64" s="129"/>
      <c r="AK64" s="127"/>
      <c r="AL64" s="128"/>
      <c r="AM64" s="129"/>
      <c r="AN64" s="144"/>
      <c r="AO64" s="143"/>
      <c r="AP64" s="129"/>
      <c r="AQ64" s="144"/>
      <c r="AR64" s="143"/>
      <c r="AS64" s="129"/>
      <c r="AT64" s="144"/>
      <c r="AU64" s="143"/>
      <c r="AV64" s="129"/>
    </row>
    <row r="65" spans="1:48" x14ac:dyDescent="0.25">
      <c r="A65" s="7">
        <v>60</v>
      </c>
      <c r="B65" s="56" t="s">
        <v>45</v>
      </c>
      <c r="C65" s="51">
        <v>80</v>
      </c>
      <c r="D65" s="84">
        <v>0.999</v>
      </c>
      <c r="E65" s="84" t="s">
        <v>202</v>
      </c>
      <c r="F65" s="69">
        <v>41353</v>
      </c>
      <c r="G65" s="69">
        <v>41353</v>
      </c>
      <c r="H65" s="86" t="s">
        <v>265</v>
      </c>
      <c r="I65" s="65">
        <f t="shared" si="10"/>
        <v>1087060.2000000004</v>
      </c>
      <c r="J65" s="17">
        <f t="shared" si="11"/>
        <v>181604.27701200001</v>
      </c>
      <c r="K65" s="18">
        <f t="shared" si="14"/>
        <v>0.16705999999999993</v>
      </c>
      <c r="L65" s="19">
        <f t="shared" si="13"/>
        <v>152680.20975799995</v>
      </c>
      <c r="M65" s="127">
        <v>277456.20000000024</v>
      </c>
      <c r="N65" s="128">
        <v>46351.832771999994</v>
      </c>
      <c r="O65" s="129">
        <v>37744.483966000007</v>
      </c>
      <c r="P65" s="127">
        <v>236994.30000000019</v>
      </c>
      <c r="Q65" s="128">
        <v>39592.267757999995</v>
      </c>
      <c r="R65" s="129">
        <v>32850.360662999985</v>
      </c>
      <c r="S65" s="127">
        <v>235169.40000000005</v>
      </c>
      <c r="T65" s="128">
        <v>39287.399964000018</v>
      </c>
      <c r="U65" s="129">
        <v>33794.09745999999</v>
      </c>
      <c r="V65" s="127">
        <v>184162</v>
      </c>
      <c r="W65" s="128">
        <v>30766.103719999988</v>
      </c>
      <c r="X65" s="129">
        <v>26450.734153999983</v>
      </c>
      <c r="Y65" s="127">
        <v>153278.29999999993</v>
      </c>
      <c r="Z65" s="128">
        <v>25606.672798000014</v>
      </c>
      <c r="AA65" s="129">
        <v>21840.533514999988</v>
      </c>
      <c r="AB65" s="127">
        <v>0</v>
      </c>
      <c r="AC65" s="128">
        <v>0</v>
      </c>
      <c r="AD65" s="129">
        <v>0</v>
      </c>
      <c r="AE65" s="127"/>
      <c r="AF65" s="128"/>
      <c r="AG65" s="129"/>
      <c r="AH65" s="127"/>
      <c r="AI65" s="128"/>
      <c r="AJ65" s="129"/>
      <c r="AK65" s="127"/>
      <c r="AL65" s="128"/>
      <c r="AM65" s="129"/>
      <c r="AN65" s="144"/>
      <c r="AO65" s="143"/>
      <c r="AP65" s="129"/>
      <c r="AQ65" s="144"/>
      <c r="AR65" s="143"/>
      <c r="AS65" s="129"/>
      <c r="AT65" s="144"/>
      <c r="AU65" s="143"/>
      <c r="AV65" s="129"/>
    </row>
    <row r="66" spans="1:48" x14ac:dyDescent="0.25">
      <c r="A66" s="7">
        <v>61</v>
      </c>
      <c r="B66" s="130" t="s">
        <v>504</v>
      </c>
      <c r="C66" s="131">
        <v>418</v>
      </c>
      <c r="D66" s="84">
        <v>1.4</v>
      </c>
      <c r="E66" s="84" t="s">
        <v>202</v>
      </c>
      <c r="F66" s="69">
        <v>42496</v>
      </c>
      <c r="G66" s="69">
        <v>42496</v>
      </c>
      <c r="H66" s="86" t="s">
        <v>601</v>
      </c>
      <c r="I66" s="65">
        <f t="shared" si="10"/>
        <v>3948435.4800000004</v>
      </c>
      <c r="J66" s="17">
        <f t="shared" si="11"/>
        <v>608019.57956520002</v>
      </c>
      <c r="K66" s="18">
        <f t="shared" ref="K66" si="15">J66/I66</f>
        <v>0.15398999999999999</v>
      </c>
      <c r="L66" s="19">
        <f t="shared" si="13"/>
        <v>495708.13734599983</v>
      </c>
      <c r="M66" s="127">
        <v>896329.32000000018</v>
      </c>
      <c r="N66" s="128">
        <v>138025.75198680011</v>
      </c>
      <c r="O66" s="129">
        <v>110364.20869199993</v>
      </c>
      <c r="P66" s="127">
        <v>790973.88000000012</v>
      </c>
      <c r="Q66" s="128">
        <v>121802.06778120006</v>
      </c>
      <c r="R66" s="129">
        <v>99683.665623599867</v>
      </c>
      <c r="S66" s="127">
        <v>674514.7200000002</v>
      </c>
      <c r="T66" s="128">
        <v>103868.52173279997</v>
      </c>
      <c r="U66" s="129">
        <v>87728.236906800084</v>
      </c>
      <c r="V66" s="127">
        <v>405863.87999999948</v>
      </c>
      <c r="W66" s="128">
        <v>62498.978881199946</v>
      </c>
      <c r="X66" s="129">
        <v>52549.631607600029</v>
      </c>
      <c r="Y66" s="127">
        <v>654231.72000000114</v>
      </c>
      <c r="Z66" s="128">
        <v>100745.14256279997</v>
      </c>
      <c r="AA66" s="129">
        <v>84611.259111599953</v>
      </c>
      <c r="AB66" s="127">
        <v>526521.95999999938</v>
      </c>
      <c r="AC66" s="128">
        <v>81079.116620399946</v>
      </c>
      <c r="AD66" s="129">
        <v>60771.135404400011</v>
      </c>
      <c r="AE66" s="127"/>
      <c r="AF66" s="128"/>
      <c r="AG66" s="129"/>
      <c r="AH66" s="127"/>
      <c r="AI66" s="128"/>
      <c r="AJ66" s="129"/>
      <c r="AK66" s="127"/>
      <c r="AL66" s="128"/>
      <c r="AM66" s="129"/>
      <c r="AN66" s="144"/>
      <c r="AO66" s="143"/>
      <c r="AP66" s="129"/>
      <c r="AQ66" s="144"/>
      <c r="AR66" s="143"/>
      <c r="AS66" s="129"/>
      <c r="AT66" s="144"/>
      <c r="AU66" s="143"/>
      <c r="AV66" s="129"/>
    </row>
    <row r="67" spans="1:48" x14ac:dyDescent="0.25">
      <c r="A67" s="7">
        <v>62</v>
      </c>
      <c r="B67" s="130" t="s">
        <v>520</v>
      </c>
      <c r="C67" s="131">
        <v>422</v>
      </c>
      <c r="D67" s="84">
        <v>3.99</v>
      </c>
      <c r="E67" s="84" t="s">
        <v>202</v>
      </c>
      <c r="F67" s="69">
        <v>42887</v>
      </c>
      <c r="G67" s="69">
        <v>42887</v>
      </c>
      <c r="H67" s="86" t="s">
        <v>521</v>
      </c>
      <c r="I67" s="65">
        <f t="shared" si="10"/>
        <v>10051647.300000004</v>
      </c>
      <c r="J67" s="17">
        <f t="shared" si="11"/>
        <v>1443115.0028610006</v>
      </c>
      <c r="K67" s="18">
        <f t="shared" ref="K67" si="16">J67/I67</f>
        <v>0.14357</v>
      </c>
      <c r="L67" s="19">
        <f t="shared" si="13"/>
        <v>1166101.2593789999</v>
      </c>
      <c r="M67" s="127">
        <v>1872087.9000000004</v>
      </c>
      <c r="N67" s="128">
        <v>268775.65980299999</v>
      </c>
      <c r="O67" s="129">
        <v>210424.21688999992</v>
      </c>
      <c r="P67" s="127">
        <v>2001000.6000000008</v>
      </c>
      <c r="Q67" s="128">
        <v>287283.65614199999</v>
      </c>
      <c r="R67" s="129">
        <v>230768.43958500007</v>
      </c>
      <c r="S67" s="127">
        <v>2042391.3000000017</v>
      </c>
      <c r="T67" s="128">
        <v>293226.1189410002</v>
      </c>
      <c r="U67" s="129">
        <v>244228.79417999997</v>
      </c>
      <c r="V67" s="127">
        <v>1722990.9000000018</v>
      </c>
      <c r="W67" s="128">
        <v>247369.80351300028</v>
      </c>
      <c r="X67" s="129">
        <v>207276.29969399984</v>
      </c>
      <c r="Y67" s="127">
        <v>1523472.8999999997</v>
      </c>
      <c r="Z67" s="128">
        <v>218725.0042530002</v>
      </c>
      <c r="AA67" s="129">
        <v>181126.43951400009</v>
      </c>
      <c r="AB67" s="127">
        <v>889703.69999999949</v>
      </c>
      <c r="AC67" s="128">
        <v>127734.76020900003</v>
      </c>
      <c r="AD67" s="129">
        <v>92277.069516000061</v>
      </c>
      <c r="AE67" s="127"/>
      <c r="AF67" s="128"/>
      <c r="AG67" s="129"/>
      <c r="AH67" s="127"/>
      <c r="AI67" s="128"/>
      <c r="AJ67" s="129"/>
      <c r="AK67" s="127"/>
      <c r="AL67" s="128"/>
      <c r="AM67" s="129"/>
      <c r="AN67" s="144"/>
      <c r="AO67" s="143"/>
      <c r="AP67" s="129"/>
      <c r="AQ67" s="144"/>
      <c r="AR67" s="143"/>
      <c r="AS67" s="129"/>
      <c r="AT67" s="144"/>
      <c r="AU67" s="143"/>
      <c r="AV67" s="129"/>
    </row>
    <row r="68" spans="1:48" x14ac:dyDescent="0.25">
      <c r="A68" s="7">
        <v>63</v>
      </c>
      <c r="B68" s="139" t="s">
        <v>519</v>
      </c>
      <c r="C68" s="131">
        <v>421</v>
      </c>
      <c r="D68" s="84">
        <v>3.38</v>
      </c>
      <c r="E68" s="84" t="s">
        <v>202</v>
      </c>
      <c r="F68" s="69">
        <v>42832</v>
      </c>
      <c r="G68" s="69">
        <v>42832</v>
      </c>
      <c r="H68" s="86" t="s">
        <v>522</v>
      </c>
      <c r="I68" s="65">
        <f t="shared" si="10"/>
        <v>11264463.6</v>
      </c>
      <c r="J68" s="17">
        <f t="shared" si="11"/>
        <v>1632333.4202760004</v>
      </c>
      <c r="K68" s="18">
        <f t="shared" ref="K68:K79" si="17">J68/I68</f>
        <v>0.14491000000000004</v>
      </c>
      <c r="L68" s="19">
        <f t="shared" si="13"/>
        <v>1316271.6172632</v>
      </c>
      <c r="M68" s="127">
        <v>1625403.6</v>
      </c>
      <c r="N68" s="128">
        <v>235537.23567599989</v>
      </c>
      <c r="O68" s="129">
        <v>185062.06154399997</v>
      </c>
      <c r="P68" s="127">
        <v>2019553.9199999985</v>
      </c>
      <c r="Q68" s="128">
        <v>292653.55854720058</v>
      </c>
      <c r="R68" s="129">
        <v>235629.11074320012</v>
      </c>
      <c r="S68" s="127">
        <v>2139603.8400000003</v>
      </c>
      <c r="T68" s="128">
        <v>310049.99245439988</v>
      </c>
      <c r="U68" s="129">
        <v>258285.86237760002</v>
      </c>
      <c r="V68" s="127">
        <v>2062408.5600000015</v>
      </c>
      <c r="W68" s="128">
        <v>298863.62442960031</v>
      </c>
      <c r="X68" s="129">
        <v>250630.31043599997</v>
      </c>
      <c r="Y68" s="127">
        <v>1637562.4799999993</v>
      </c>
      <c r="Z68" s="128">
        <v>237299.17897679994</v>
      </c>
      <c r="AA68" s="129">
        <v>198504.9680639997</v>
      </c>
      <c r="AB68" s="127">
        <v>1779931.1999999995</v>
      </c>
      <c r="AC68" s="128">
        <v>257929.83019199988</v>
      </c>
      <c r="AD68" s="129">
        <v>188159.30409840014</v>
      </c>
      <c r="AE68" s="127"/>
      <c r="AF68" s="128"/>
      <c r="AG68" s="129"/>
      <c r="AH68" s="127"/>
      <c r="AI68" s="128"/>
      <c r="AJ68" s="129"/>
      <c r="AK68" s="127"/>
      <c r="AL68" s="128"/>
      <c r="AM68" s="129"/>
      <c r="AN68" s="144"/>
      <c r="AO68" s="143"/>
      <c r="AP68" s="129"/>
      <c r="AQ68" s="144"/>
      <c r="AR68" s="143"/>
      <c r="AS68" s="129"/>
      <c r="AT68" s="144"/>
      <c r="AU68" s="143"/>
      <c r="AV68" s="129"/>
    </row>
    <row r="69" spans="1:48" x14ac:dyDescent="0.25">
      <c r="A69" s="7">
        <v>64</v>
      </c>
      <c r="B69" s="130" t="s">
        <v>46</v>
      </c>
      <c r="C69" s="131">
        <v>106</v>
      </c>
      <c r="D69" s="84">
        <v>2.4</v>
      </c>
      <c r="E69" s="84" t="s">
        <v>233</v>
      </c>
      <c r="F69" s="69">
        <v>41059</v>
      </c>
      <c r="G69" s="69">
        <v>41142</v>
      </c>
      <c r="H69" s="86" t="s">
        <v>266</v>
      </c>
      <c r="I69" s="65">
        <f t="shared" si="10"/>
        <v>7506123.3999999976</v>
      </c>
      <c r="J69" s="17">
        <f t="shared" si="11"/>
        <v>792346.38610400027</v>
      </c>
      <c r="K69" s="18">
        <f t="shared" si="17"/>
        <v>0.10556000000000007</v>
      </c>
      <c r="L69" s="19">
        <f t="shared" si="13"/>
        <v>579781.14068199985</v>
      </c>
      <c r="M69" s="127">
        <v>1337475.6000000003</v>
      </c>
      <c r="N69" s="128">
        <v>141183.92433600008</v>
      </c>
      <c r="O69" s="129">
        <v>100156.79172999987</v>
      </c>
      <c r="P69" s="127">
        <v>1273858.0000000002</v>
      </c>
      <c r="Q69" s="128">
        <v>134468.45048000006</v>
      </c>
      <c r="R69" s="129">
        <v>98688.357022000026</v>
      </c>
      <c r="S69" s="127">
        <v>1359442.7999999996</v>
      </c>
      <c r="T69" s="128">
        <v>143502.78196800005</v>
      </c>
      <c r="U69" s="129">
        <v>110837.32075600002</v>
      </c>
      <c r="V69" s="127">
        <v>1200669.7999999993</v>
      </c>
      <c r="W69" s="128">
        <v>126742.70408799995</v>
      </c>
      <c r="X69" s="129">
        <v>99126.192215999938</v>
      </c>
      <c r="Y69" s="127">
        <v>977613.59999999974</v>
      </c>
      <c r="Z69" s="128">
        <v>103196.89161600004</v>
      </c>
      <c r="AA69" s="129">
        <v>79853.287887999963</v>
      </c>
      <c r="AB69" s="127">
        <v>1357063.5999999985</v>
      </c>
      <c r="AC69" s="128">
        <v>143251.63361600015</v>
      </c>
      <c r="AD69" s="129">
        <v>91119.19107000003</v>
      </c>
      <c r="AE69" s="127"/>
      <c r="AF69" s="128"/>
      <c r="AG69" s="129"/>
      <c r="AH69" s="127"/>
      <c r="AI69" s="128"/>
      <c r="AJ69" s="129"/>
      <c r="AK69" s="127"/>
      <c r="AL69" s="128"/>
      <c r="AM69" s="129"/>
      <c r="AN69" s="144"/>
      <c r="AO69" s="143"/>
      <c r="AP69" s="129"/>
      <c r="AQ69" s="144"/>
      <c r="AR69" s="143"/>
      <c r="AS69" s="129"/>
      <c r="AT69" s="144"/>
      <c r="AU69" s="143"/>
      <c r="AV69" s="129"/>
    </row>
    <row r="70" spans="1:48" x14ac:dyDescent="0.25">
      <c r="A70" s="7">
        <v>65</v>
      </c>
      <c r="B70" s="130" t="s">
        <v>523</v>
      </c>
      <c r="C70" s="131">
        <v>434</v>
      </c>
      <c r="D70" s="84">
        <v>3.98</v>
      </c>
      <c r="E70" s="84" t="s">
        <v>202</v>
      </c>
      <c r="F70" s="69">
        <v>42992</v>
      </c>
      <c r="G70" s="69">
        <v>43005</v>
      </c>
      <c r="H70" s="86" t="s">
        <v>548</v>
      </c>
      <c r="I70" s="65">
        <f t="shared" si="10"/>
        <v>14107716.699999999</v>
      </c>
      <c r="J70" s="17">
        <f t="shared" si="11"/>
        <v>2025444.8866189995</v>
      </c>
      <c r="K70" s="18">
        <f t="shared" ref="K70" si="18">J70/I70</f>
        <v>0.14356999999999998</v>
      </c>
      <c r="L70" s="19">
        <f t="shared" si="13"/>
        <v>1627149.6752389993</v>
      </c>
      <c r="M70" s="127">
        <v>2590438.9999999991</v>
      </c>
      <c r="N70" s="128">
        <v>371909.32723000075</v>
      </c>
      <c r="O70" s="129">
        <v>292036.23227800021</v>
      </c>
      <c r="P70" s="127">
        <v>2400644.9999999991</v>
      </c>
      <c r="Q70" s="128">
        <v>344660.6026499992</v>
      </c>
      <c r="R70" s="129">
        <v>277110.61322299979</v>
      </c>
      <c r="S70" s="127">
        <v>2558205.9</v>
      </c>
      <c r="T70" s="128">
        <v>367281.62106299942</v>
      </c>
      <c r="U70" s="129">
        <v>305988.10535499995</v>
      </c>
      <c r="V70" s="127">
        <v>2454650.4000000004</v>
      </c>
      <c r="W70" s="128">
        <v>352414.15792799945</v>
      </c>
      <c r="X70" s="129">
        <v>294859.0916189999</v>
      </c>
      <c r="Y70" s="127">
        <v>1979121.5999999996</v>
      </c>
      <c r="Z70" s="128">
        <v>284142.48811200121</v>
      </c>
      <c r="AA70" s="129">
        <v>236700.86787500008</v>
      </c>
      <c r="AB70" s="127">
        <v>2124654.8000000007</v>
      </c>
      <c r="AC70" s="128">
        <v>305036.6896359995</v>
      </c>
      <c r="AD70" s="129">
        <v>220454.76488899961</v>
      </c>
      <c r="AE70" s="127"/>
      <c r="AF70" s="128"/>
      <c r="AG70" s="129"/>
      <c r="AH70" s="127"/>
      <c r="AI70" s="128"/>
      <c r="AJ70" s="129"/>
      <c r="AK70" s="127"/>
      <c r="AL70" s="128"/>
      <c r="AM70" s="129"/>
      <c r="AN70" s="144"/>
      <c r="AO70" s="143"/>
      <c r="AP70" s="129"/>
      <c r="AQ70" s="144"/>
      <c r="AR70" s="143"/>
      <c r="AS70" s="129"/>
      <c r="AT70" s="144"/>
      <c r="AU70" s="143"/>
      <c r="AV70" s="129"/>
    </row>
    <row r="71" spans="1:48" x14ac:dyDescent="0.25">
      <c r="A71" s="7">
        <v>66</v>
      </c>
      <c r="B71" s="130" t="s">
        <v>614</v>
      </c>
      <c r="C71" s="51">
        <v>413</v>
      </c>
      <c r="D71" s="84">
        <v>3.5</v>
      </c>
      <c r="E71" s="84" t="s">
        <v>202</v>
      </c>
      <c r="F71" s="69">
        <v>42220</v>
      </c>
      <c r="G71" s="69">
        <v>42220</v>
      </c>
      <c r="H71" s="86" t="s">
        <v>501</v>
      </c>
      <c r="I71" s="65">
        <f t="shared" si="10"/>
        <v>11879410.399999995</v>
      </c>
      <c r="J71" s="17">
        <f t="shared" si="11"/>
        <v>1721445.3610640008</v>
      </c>
      <c r="K71" s="18">
        <f t="shared" si="17"/>
        <v>0.14491000000000012</v>
      </c>
      <c r="L71" s="19">
        <f t="shared" si="13"/>
        <v>1385498.8373519997</v>
      </c>
      <c r="M71" s="127">
        <v>2124133.600000001</v>
      </c>
      <c r="N71" s="128">
        <v>307808.19997599989</v>
      </c>
      <c r="O71" s="129">
        <v>242304.41967600005</v>
      </c>
      <c r="P71" s="127">
        <v>1543419.5999999985</v>
      </c>
      <c r="Q71" s="128">
        <v>223656.93423600003</v>
      </c>
      <c r="R71" s="129">
        <v>179279.25117199996</v>
      </c>
      <c r="S71" s="127">
        <v>2107089.5999999987</v>
      </c>
      <c r="T71" s="128">
        <v>305338.35393600032</v>
      </c>
      <c r="U71" s="129">
        <v>254617.76856399982</v>
      </c>
      <c r="V71" s="127">
        <v>2039098.8000000021</v>
      </c>
      <c r="W71" s="128">
        <v>295485.80710799998</v>
      </c>
      <c r="X71" s="129">
        <v>247617.71626799984</v>
      </c>
      <c r="Y71" s="127">
        <v>2045981.1999999974</v>
      </c>
      <c r="Z71" s="128">
        <v>296483.13569200021</v>
      </c>
      <c r="AA71" s="129">
        <v>246844.42104400022</v>
      </c>
      <c r="AB71" s="127">
        <v>2019687.5999999978</v>
      </c>
      <c r="AC71" s="128">
        <v>292672.93011600041</v>
      </c>
      <c r="AD71" s="129">
        <v>214835.26062799993</v>
      </c>
      <c r="AE71" s="127"/>
      <c r="AF71" s="128"/>
      <c r="AG71" s="129"/>
      <c r="AH71" s="127"/>
      <c r="AI71" s="128"/>
      <c r="AJ71" s="129"/>
      <c r="AK71" s="127"/>
      <c r="AL71" s="128"/>
      <c r="AM71" s="129"/>
      <c r="AN71" s="144"/>
      <c r="AO71" s="143"/>
      <c r="AP71" s="129"/>
      <c r="AQ71" s="144"/>
      <c r="AR71" s="143"/>
      <c r="AS71" s="129"/>
      <c r="AT71" s="144"/>
      <c r="AU71" s="143"/>
      <c r="AV71" s="129"/>
    </row>
    <row r="72" spans="1:48" x14ac:dyDescent="0.25">
      <c r="A72" s="7">
        <v>67</v>
      </c>
      <c r="B72" s="130" t="s">
        <v>47</v>
      </c>
      <c r="C72" s="51">
        <v>387</v>
      </c>
      <c r="D72" s="133">
        <v>0.8</v>
      </c>
      <c r="E72" s="74" t="s">
        <v>202</v>
      </c>
      <c r="F72" s="76">
        <v>41983</v>
      </c>
      <c r="G72" s="76">
        <v>41983</v>
      </c>
      <c r="H72" s="87" t="s">
        <v>564</v>
      </c>
      <c r="I72" s="65">
        <f t="shared" si="10"/>
        <v>1942396.2400000021</v>
      </c>
      <c r="J72" s="17">
        <f t="shared" si="11"/>
        <v>329721.76173999999</v>
      </c>
      <c r="K72" s="18">
        <f t="shared" si="17"/>
        <v>0.16974999999999982</v>
      </c>
      <c r="L72" s="19">
        <f t="shared" si="13"/>
        <v>275255.00519520009</v>
      </c>
      <c r="M72" s="127">
        <v>323234.08000000048</v>
      </c>
      <c r="N72" s="128">
        <v>54868.98508000002</v>
      </c>
      <c r="O72" s="129">
        <v>44879.041175200015</v>
      </c>
      <c r="P72" s="127">
        <v>310110.24000000063</v>
      </c>
      <c r="Q72" s="128">
        <v>52641.213239999932</v>
      </c>
      <c r="R72" s="129">
        <v>44007.894202400013</v>
      </c>
      <c r="S72" s="127">
        <v>299159.99999999983</v>
      </c>
      <c r="T72" s="128">
        <v>50782.409999999967</v>
      </c>
      <c r="U72" s="129">
        <v>43628.519024800007</v>
      </c>
      <c r="V72" s="127">
        <v>343180.16000000021</v>
      </c>
      <c r="W72" s="128">
        <v>58254.832159999998</v>
      </c>
      <c r="X72" s="129">
        <v>50222.663741600038</v>
      </c>
      <c r="Y72" s="127">
        <v>353239.36000000074</v>
      </c>
      <c r="Z72" s="128">
        <v>59962.381360000058</v>
      </c>
      <c r="AA72" s="129">
        <v>51349.824965600041</v>
      </c>
      <c r="AB72" s="127">
        <v>313472.40000000008</v>
      </c>
      <c r="AC72" s="128">
        <v>53211.939900000005</v>
      </c>
      <c r="AD72" s="129">
        <v>41167.062085600002</v>
      </c>
      <c r="AE72" s="127"/>
      <c r="AF72" s="128"/>
      <c r="AG72" s="129"/>
      <c r="AH72" s="127"/>
      <c r="AI72" s="128"/>
      <c r="AJ72" s="129"/>
      <c r="AK72" s="127"/>
      <c r="AL72" s="128"/>
      <c r="AM72" s="129"/>
      <c r="AN72" s="144"/>
      <c r="AO72" s="143"/>
      <c r="AP72" s="129"/>
      <c r="AQ72" s="144"/>
      <c r="AR72" s="143"/>
      <c r="AS72" s="129"/>
      <c r="AT72" s="144"/>
      <c r="AU72" s="143"/>
      <c r="AV72" s="129"/>
    </row>
    <row r="73" spans="1:48" x14ac:dyDescent="0.25">
      <c r="A73" s="7">
        <v>68</v>
      </c>
      <c r="B73" s="130" t="s">
        <v>48</v>
      </c>
      <c r="C73" s="51">
        <v>388</v>
      </c>
      <c r="D73" s="133">
        <v>0.8</v>
      </c>
      <c r="E73" s="74" t="s">
        <v>202</v>
      </c>
      <c r="F73" s="76">
        <v>41996</v>
      </c>
      <c r="G73" s="76">
        <v>41996</v>
      </c>
      <c r="H73" s="87" t="s">
        <v>565</v>
      </c>
      <c r="I73" s="65">
        <f t="shared" si="10"/>
        <v>2409566.3200000003</v>
      </c>
      <c r="J73" s="17">
        <f t="shared" si="11"/>
        <v>409023.88282</v>
      </c>
      <c r="K73" s="18">
        <f t="shared" si="17"/>
        <v>0.16974999999999998</v>
      </c>
      <c r="L73" s="19">
        <f t="shared" si="13"/>
        <v>341757.78185519984</v>
      </c>
      <c r="M73" s="127">
        <v>410427.92000000057</v>
      </c>
      <c r="N73" s="128">
        <v>69670.139420000021</v>
      </c>
      <c r="O73" s="129">
        <v>57039.839142400015</v>
      </c>
      <c r="P73" s="127">
        <v>397616.15999999974</v>
      </c>
      <c r="Q73" s="128">
        <v>67495.343159999975</v>
      </c>
      <c r="R73" s="129">
        <v>56314.44897839996</v>
      </c>
      <c r="S73" s="127">
        <v>415838.96</v>
      </c>
      <c r="T73" s="128">
        <v>70588.663460000025</v>
      </c>
      <c r="U73" s="129">
        <v>60698.847975999925</v>
      </c>
      <c r="V73" s="127">
        <v>401593.99999999994</v>
      </c>
      <c r="W73" s="128">
        <v>68170.581500000029</v>
      </c>
      <c r="X73" s="129">
        <v>58805.468607199982</v>
      </c>
      <c r="Y73" s="127">
        <v>419592.07999999984</v>
      </c>
      <c r="Z73" s="128">
        <v>71225.755579999939</v>
      </c>
      <c r="AA73" s="129">
        <v>60980.52169359992</v>
      </c>
      <c r="AB73" s="127">
        <v>364497.20000000019</v>
      </c>
      <c r="AC73" s="128">
        <v>61873.399700000024</v>
      </c>
      <c r="AD73" s="129">
        <v>47918.655457600005</v>
      </c>
      <c r="AE73" s="127"/>
      <c r="AF73" s="128"/>
      <c r="AG73" s="129"/>
      <c r="AH73" s="127"/>
      <c r="AI73" s="128"/>
      <c r="AJ73" s="129"/>
      <c r="AK73" s="127"/>
      <c r="AL73" s="128"/>
      <c r="AM73" s="129"/>
      <c r="AN73" s="144"/>
      <c r="AO73" s="143"/>
      <c r="AP73" s="129"/>
      <c r="AQ73" s="144"/>
      <c r="AR73" s="143"/>
      <c r="AS73" s="129"/>
      <c r="AT73" s="144"/>
      <c r="AU73" s="143"/>
      <c r="AV73" s="129"/>
    </row>
    <row r="74" spans="1:48" x14ac:dyDescent="0.25">
      <c r="A74" s="7">
        <v>69</v>
      </c>
      <c r="B74" s="130" t="s">
        <v>491</v>
      </c>
      <c r="C74" s="51">
        <v>389</v>
      </c>
      <c r="D74" s="133">
        <v>0.8</v>
      </c>
      <c r="E74" s="74" t="s">
        <v>202</v>
      </c>
      <c r="F74" s="76">
        <v>42010</v>
      </c>
      <c r="G74" s="76">
        <v>42010</v>
      </c>
      <c r="H74" s="87" t="s">
        <v>566</v>
      </c>
      <c r="I74" s="65">
        <f t="shared" si="10"/>
        <v>2384899.680000002</v>
      </c>
      <c r="J74" s="17">
        <f t="shared" si="11"/>
        <v>404836.72067999997</v>
      </c>
      <c r="K74" s="18">
        <f t="shared" si="17"/>
        <v>0.16974999999999985</v>
      </c>
      <c r="L74" s="19">
        <f t="shared" si="13"/>
        <v>338562.23286800005</v>
      </c>
      <c r="M74" s="127">
        <v>394280.96000000043</v>
      </c>
      <c r="N74" s="128">
        <v>66929.192959999971</v>
      </c>
      <c r="O74" s="129">
        <v>54689.680655999997</v>
      </c>
      <c r="P74" s="127">
        <v>388940.56000000064</v>
      </c>
      <c r="Q74" s="128">
        <v>66022.660060000024</v>
      </c>
      <c r="R74" s="129">
        <v>55181.266394400031</v>
      </c>
      <c r="S74" s="127">
        <v>421539.20000000013</v>
      </c>
      <c r="T74" s="128">
        <v>71556.279200000063</v>
      </c>
      <c r="U74" s="129">
        <v>61541.445146400009</v>
      </c>
      <c r="V74" s="127">
        <v>389143.0399999998</v>
      </c>
      <c r="W74" s="128">
        <v>66057.0310399999</v>
      </c>
      <c r="X74" s="129">
        <v>57147.218092800002</v>
      </c>
      <c r="Y74" s="127">
        <v>421768.96000000054</v>
      </c>
      <c r="Z74" s="128">
        <v>71595.280960000047</v>
      </c>
      <c r="AA74" s="129">
        <v>61334.840055999943</v>
      </c>
      <c r="AB74" s="127">
        <v>369226.96000000043</v>
      </c>
      <c r="AC74" s="128">
        <v>62676.276459999986</v>
      </c>
      <c r="AD74" s="129">
        <v>48667.78252240007</v>
      </c>
      <c r="AE74" s="127"/>
      <c r="AF74" s="128"/>
      <c r="AG74" s="129"/>
      <c r="AH74" s="127"/>
      <c r="AI74" s="128"/>
      <c r="AJ74" s="129"/>
      <c r="AK74" s="127"/>
      <c r="AL74" s="128"/>
      <c r="AM74" s="129"/>
      <c r="AN74" s="144"/>
      <c r="AO74" s="143"/>
      <c r="AP74" s="129"/>
      <c r="AQ74" s="144"/>
      <c r="AR74" s="143"/>
      <c r="AS74" s="129"/>
      <c r="AT74" s="144"/>
      <c r="AU74" s="143"/>
      <c r="AV74" s="129"/>
    </row>
    <row r="75" spans="1:48" s="132" customFormat="1" x14ac:dyDescent="0.25">
      <c r="A75" s="7">
        <v>70</v>
      </c>
      <c r="B75" s="130" t="s">
        <v>512</v>
      </c>
      <c r="C75" s="131">
        <v>402</v>
      </c>
      <c r="D75" s="133">
        <v>0.15</v>
      </c>
      <c r="E75" s="133" t="s">
        <v>202</v>
      </c>
      <c r="F75" s="134">
        <v>42156</v>
      </c>
      <c r="G75" s="134">
        <v>42719</v>
      </c>
      <c r="H75" s="135" t="s">
        <v>510</v>
      </c>
      <c r="I75" s="65">
        <f t="shared" si="10"/>
        <v>75570.315000000017</v>
      </c>
      <c r="J75" s="17">
        <f t="shared" si="11"/>
        <v>14730.921502949994</v>
      </c>
      <c r="K75" s="18">
        <f t="shared" si="17"/>
        <v>0.19492999999999988</v>
      </c>
      <c r="L75" s="19">
        <f t="shared" si="13"/>
        <v>12441.476213238004</v>
      </c>
      <c r="M75" s="127">
        <v>64255.056000000011</v>
      </c>
      <c r="N75" s="128">
        <v>12525.238066079994</v>
      </c>
      <c r="O75" s="129">
        <v>10531.935311778005</v>
      </c>
      <c r="P75" s="127">
        <v>11315.259000000007</v>
      </c>
      <c r="Q75" s="128">
        <v>2205.6834368699992</v>
      </c>
      <c r="R75" s="129">
        <v>1909.5409014599995</v>
      </c>
      <c r="S75" s="127">
        <v>0</v>
      </c>
      <c r="T75" s="128">
        <v>0</v>
      </c>
      <c r="U75" s="129">
        <v>0</v>
      </c>
      <c r="V75" s="127">
        <v>0</v>
      </c>
      <c r="W75" s="128">
        <v>0</v>
      </c>
      <c r="X75" s="129">
        <v>0</v>
      </c>
      <c r="Y75" s="127">
        <v>0</v>
      </c>
      <c r="Z75" s="128">
        <v>0</v>
      </c>
      <c r="AA75" s="129">
        <v>0</v>
      </c>
      <c r="AB75" s="127">
        <v>0</v>
      </c>
      <c r="AC75" s="128">
        <v>0</v>
      </c>
      <c r="AD75" s="129">
        <v>0</v>
      </c>
      <c r="AE75" s="127"/>
      <c r="AF75" s="128"/>
      <c r="AG75" s="129"/>
      <c r="AH75" s="127"/>
      <c r="AI75" s="128"/>
      <c r="AJ75" s="129"/>
      <c r="AK75" s="127"/>
      <c r="AL75" s="128"/>
      <c r="AM75" s="129"/>
      <c r="AN75" s="144"/>
      <c r="AO75" s="143"/>
      <c r="AP75" s="129"/>
      <c r="AQ75" s="144"/>
      <c r="AR75" s="143"/>
      <c r="AS75" s="129"/>
      <c r="AT75" s="144"/>
      <c r="AU75" s="143"/>
      <c r="AV75" s="129"/>
    </row>
    <row r="76" spans="1:48" s="132" customFormat="1" x14ac:dyDescent="0.25">
      <c r="A76" s="7">
        <v>71</v>
      </c>
      <c r="B76" s="130" t="s">
        <v>514</v>
      </c>
      <c r="C76" s="131">
        <v>407</v>
      </c>
      <c r="D76" s="133">
        <v>0.15</v>
      </c>
      <c r="E76" s="133" t="s">
        <v>202</v>
      </c>
      <c r="F76" s="134">
        <v>42164</v>
      </c>
      <c r="G76" s="134">
        <v>42759</v>
      </c>
      <c r="H76" s="135" t="s">
        <v>513</v>
      </c>
      <c r="I76" s="65">
        <f t="shared" si="10"/>
        <v>57178.089000000029</v>
      </c>
      <c r="J76" s="17">
        <f t="shared" si="11"/>
        <v>11145.724888769993</v>
      </c>
      <c r="K76" s="18">
        <f t="shared" si="17"/>
        <v>0.1949299999999998</v>
      </c>
      <c r="L76" s="19">
        <f t="shared" si="13"/>
        <v>9449.3564937119936</v>
      </c>
      <c r="M76" s="127">
        <v>47946.830400000028</v>
      </c>
      <c r="N76" s="128">
        <v>9346.2756498719937</v>
      </c>
      <c r="O76" s="129">
        <v>7891.7674183439931</v>
      </c>
      <c r="P76" s="127">
        <v>9231.2586000000028</v>
      </c>
      <c r="Q76" s="128">
        <v>1799.449238898</v>
      </c>
      <c r="R76" s="129">
        <v>1557.5890753680003</v>
      </c>
      <c r="S76" s="127">
        <v>0</v>
      </c>
      <c r="T76" s="128">
        <v>0</v>
      </c>
      <c r="U76" s="129">
        <v>0</v>
      </c>
      <c r="V76" s="127">
        <v>0</v>
      </c>
      <c r="W76" s="128">
        <v>0</v>
      </c>
      <c r="X76" s="129">
        <v>0</v>
      </c>
      <c r="Y76" s="127">
        <v>0</v>
      </c>
      <c r="Z76" s="128">
        <v>0</v>
      </c>
      <c r="AA76" s="129">
        <v>0</v>
      </c>
      <c r="AB76" s="127">
        <v>0</v>
      </c>
      <c r="AC76" s="128">
        <v>0</v>
      </c>
      <c r="AD76" s="129">
        <v>0</v>
      </c>
      <c r="AE76" s="127"/>
      <c r="AF76" s="128"/>
      <c r="AG76" s="129"/>
      <c r="AH76" s="127"/>
      <c r="AI76" s="128"/>
      <c r="AJ76" s="129"/>
      <c r="AK76" s="127"/>
      <c r="AL76" s="128"/>
      <c r="AM76" s="129"/>
      <c r="AN76" s="144"/>
      <c r="AO76" s="143"/>
      <c r="AP76" s="129"/>
      <c r="AQ76" s="144"/>
      <c r="AR76" s="143"/>
      <c r="AS76" s="129"/>
      <c r="AT76" s="144"/>
      <c r="AU76" s="143"/>
      <c r="AV76" s="129"/>
    </row>
    <row r="77" spans="1:48" s="132" customFormat="1" x14ac:dyDescent="0.25">
      <c r="A77" s="7">
        <v>72</v>
      </c>
      <c r="B77" s="130" t="s">
        <v>517</v>
      </c>
      <c r="C77" s="131">
        <v>403</v>
      </c>
      <c r="D77" s="133">
        <v>0.99</v>
      </c>
      <c r="E77" s="133" t="s">
        <v>202</v>
      </c>
      <c r="F77" s="134">
        <v>42149</v>
      </c>
      <c r="G77" s="134">
        <v>42783</v>
      </c>
      <c r="H77" s="135" t="s">
        <v>515</v>
      </c>
      <c r="I77" s="65">
        <f t="shared" si="10"/>
        <v>430320.59999999934</v>
      </c>
      <c r="J77" s="17">
        <f t="shared" si="11"/>
        <v>71889.359436000042</v>
      </c>
      <c r="K77" s="18">
        <f t="shared" si="17"/>
        <v>0.16706000000000035</v>
      </c>
      <c r="L77" s="19">
        <f t="shared" si="13"/>
        <v>59111.166105000055</v>
      </c>
      <c r="M77" s="127">
        <v>368283.74999999936</v>
      </c>
      <c r="N77" s="128">
        <v>61525.483275000035</v>
      </c>
      <c r="O77" s="129">
        <v>50331.863638500065</v>
      </c>
      <c r="P77" s="127">
        <v>62036.85</v>
      </c>
      <c r="Q77" s="128">
        <v>10363.876161000006</v>
      </c>
      <c r="R77" s="129">
        <v>8779.3024664999939</v>
      </c>
      <c r="S77" s="127">
        <v>0</v>
      </c>
      <c r="T77" s="128">
        <v>0</v>
      </c>
      <c r="U77" s="129">
        <v>0</v>
      </c>
      <c r="V77" s="127">
        <v>0</v>
      </c>
      <c r="W77" s="128">
        <v>0</v>
      </c>
      <c r="X77" s="129">
        <v>0</v>
      </c>
      <c r="Y77" s="127">
        <v>0</v>
      </c>
      <c r="Z77" s="128">
        <v>0</v>
      </c>
      <c r="AA77" s="129">
        <v>0</v>
      </c>
      <c r="AB77" s="127">
        <v>0</v>
      </c>
      <c r="AC77" s="128">
        <v>0</v>
      </c>
      <c r="AD77" s="129">
        <v>0</v>
      </c>
      <c r="AE77" s="127"/>
      <c r="AF77" s="128"/>
      <c r="AG77" s="129"/>
      <c r="AH77" s="127"/>
      <c r="AI77" s="128"/>
      <c r="AJ77" s="129"/>
      <c r="AK77" s="127"/>
      <c r="AL77" s="128"/>
      <c r="AM77" s="129"/>
      <c r="AN77" s="144"/>
      <c r="AO77" s="143"/>
      <c r="AP77" s="129"/>
      <c r="AQ77" s="144"/>
      <c r="AR77" s="143"/>
      <c r="AS77" s="129"/>
      <c r="AT77" s="144"/>
      <c r="AU77" s="143"/>
      <c r="AV77" s="129"/>
    </row>
    <row r="78" spans="1:48" s="132" customFormat="1" x14ac:dyDescent="0.25">
      <c r="A78" s="7">
        <v>73</v>
      </c>
      <c r="B78" s="130" t="s">
        <v>518</v>
      </c>
      <c r="C78" s="131">
        <v>401</v>
      </c>
      <c r="D78" s="133">
        <v>0.15</v>
      </c>
      <c r="E78" s="133" t="s">
        <v>202</v>
      </c>
      <c r="F78" s="134">
        <v>42156</v>
      </c>
      <c r="G78" s="134">
        <v>42783</v>
      </c>
      <c r="H78" s="135" t="s">
        <v>516</v>
      </c>
      <c r="I78" s="65">
        <f t="shared" si="10"/>
        <v>93878.555999999924</v>
      </c>
      <c r="J78" s="17">
        <f t="shared" si="11"/>
        <v>18299.746921079997</v>
      </c>
      <c r="K78" s="18">
        <f t="shared" si="17"/>
        <v>0.19493000000000013</v>
      </c>
      <c r="L78" s="19">
        <f t="shared" si="13"/>
        <v>15468.628050252006</v>
      </c>
      <c r="M78" s="127">
        <v>79634.726399999927</v>
      </c>
      <c r="N78" s="128">
        <v>15523.197217151994</v>
      </c>
      <c r="O78" s="129">
        <v>13058.393506260005</v>
      </c>
      <c r="P78" s="127">
        <v>14243.829600000001</v>
      </c>
      <c r="Q78" s="128">
        <v>2776.5497039280021</v>
      </c>
      <c r="R78" s="129">
        <v>2410.2345439920005</v>
      </c>
      <c r="S78" s="127">
        <v>0</v>
      </c>
      <c r="T78" s="128">
        <v>0</v>
      </c>
      <c r="U78" s="129">
        <v>0</v>
      </c>
      <c r="V78" s="127">
        <v>0</v>
      </c>
      <c r="W78" s="128">
        <v>0</v>
      </c>
      <c r="X78" s="129">
        <v>0</v>
      </c>
      <c r="Y78" s="127">
        <v>0</v>
      </c>
      <c r="Z78" s="128">
        <v>0</v>
      </c>
      <c r="AA78" s="129">
        <v>0</v>
      </c>
      <c r="AB78" s="127">
        <v>0</v>
      </c>
      <c r="AC78" s="128">
        <v>0</v>
      </c>
      <c r="AD78" s="129">
        <v>0</v>
      </c>
      <c r="AE78" s="127"/>
      <c r="AF78" s="128"/>
      <c r="AG78" s="129"/>
      <c r="AH78" s="127"/>
      <c r="AI78" s="128"/>
      <c r="AJ78" s="129"/>
      <c r="AK78" s="127"/>
      <c r="AL78" s="128"/>
      <c r="AM78" s="129"/>
      <c r="AN78" s="144"/>
      <c r="AO78" s="143"/>
      <c r="AP78" s="129"/>
      <c r="AQ78" s="144"/>
      <c r="AR78" s="143"/>
      <c r="AS78" s="129"/>
      <c r="AT78" s="144"/>
      <c r="AU78" s="143"/>
      <c r="AV78" s="129"/>
    </row>
    <row r="79" spans="1:48" x14ac:dyDescent="0.25">
      <c r="A79" s="7">
        <v>74</v>
      </c>
      <c r="B79" s="130" t="s">
        <v>503</v>
      </c>
      <c r="C79" s="51">
        <v>132</v>
      </c>
      <c r="D79" s="84">
        <v>6.492</v>
      </c>
      <c r="E79" s="84" t="s">
        <v>233</v>
      </c>
      <c r="F79" s="69">
        <v>41059</v>
      </c>
      <c r="G79" s="69">
        <v>41059</v>
      </c>
      <c r="H79" s="86" t="s">
        <v>267</v>
      </c>
      <c r="I79" s="65">
        <f t="shared" si="10"/>
        <v>24765909.600000005</v>
      </c>
      <c r="J79" s="17">
        <f t="shared" si="11"/>
        <v>3027384.789504</v>
      </c>
      <c r="K79" s="18">
        <f t="shared" si="17"/>
        <v>0.12223999999999997</v>
      </c>
      <c r="L79" s="19">
        <f t="shared" si="13"/>
        <v>2331203.2295999993</v>
      </c>
      <c r="M79" s="127">
        <v>3486995.100000001</v>
      </c>
      <c r="N79" s="128">
        <v>426250.28102399956</v>
      </c>
      <c r="O79" s="129">
        <v>318936.78516300011</v>
      </c>
      <c r="P79" s="127">
        <v>4094022.8999999966</v>
      </c>
      <c r="Q79" s="128">
        <v>500453.35929600004</v>
      </c>
      <c r="R79" s="129">
        <v>385721.45813999971</v>
      </c>
      <c r="S79" s="127">
        <v>4358009.0999999987</v>
      </c>
      <c r="T79" s="128">
        <v>532723.03238400014</v>
      </c>
      <c r="U79" s="129">
        <v>427661.98256399989</v>
      </c>
      <c r="V79" s="127">
        <v>4249707.8999999994</v>
      </c>
      <c r="W79" s="128">
        <v>519484.29369600007</v>
      </c>
      <c r="X79" s="129">
        <v>419531.85628199927</v>
      </c>
      <c r="Y79" s="127">
        <v>4389542.100000008</v>
      </c>
      <c r="Z79" s="128">
        <v>536577.62630400015</v>
      </c>
      <c r="AA79" s="129">
        <v>428875.53841800033</v>
      </c>
      <c r="AB79" s="127">
        <v>4187632.5000000014</v>
      </c>
      <c r="AC79" s="128">
        <v>511896.19679999998</v>
      </c>
      <c r="AD79" s="129">
        <v>350475.60903300002</v>
      </c>
      <c r="AE79" s="127"/>
      <c r="AF79" s="128"/>
      <c r="AG79" s="129"/>
      <c r="AH79" s="127"/>
      <c r="AI79" s="128"/>
      <c r="AJ79" s="129"/>
      <c r="AK79" s="127"/>
      <c r="AL79" s="128"/>
      <c r="AM79" s="129"/>
      <c r="AN79" s="144"/>
      <c r="AO79" s="143"/>
      <c r="AP79" s="129"/>
      <c r="AQ79" s="144"/>
      <c r="AR79" s="143"/>
      <c r="AS79" s="129"/>
      <c r="AT79" s="144"/>
      <c r="AU79" s="143"/>
      <c r="AV79" s="129"/>
    </row>
    <row r="80" spans="1:48" x14ac:dyDescent="0.25">
      <c r="A80" s="7">
        <v>75</v>
      </c>
      <c r="B80" s="130" t="s">
        <v>49</v>
      </c>
      <c r="C80" s="51">
        <v>383</v>
      </c>
      <c r="D80" s="133">
        <v>3.99</v>
      </c>
      <c r="E80" s="74" t="s">
        <v>202</v>
      </c>
      <c r="F80" s="76">
        <v>41919</v>
      </c>
      <c r="G80" s="76">
        <v>41919</v>
      </c>
      <c r="H80" s="87" t="s">
        <v>442</v>
      </c>
      <c r="I80" s="65">
        <f t="shared" si="10"/>
        <v>15512597.100000005</v>
      </c>
      <c r="J80" s="17">
        <f t="shared" si="11"/>
        <v>2227143.5656469995</v>
      </c>
      <c r="K80" s="18">
        <f t="shared" si="14"/>
        <v>0.14356999999999992</v>
      </c>
      <c r="L80" s="19">
        <f t="shared" si="13"/>
        <v>1792368.0399719991</v>
      </c>
      <c r="M80" s="127">
        <v>2728515.6000000015</v>
      </c>
      <c r="N80" s="128">
        <v>391732.98469199968</v>
      </c>
      <c r="O80" s="129">
        <v>307595.78959499969</v>
      </c>
      <c r="P80" s="127">
        <v>2540455.5000000028</v>
      </c>
      <c r="Q80" s="128">
        <v>364733.19613499957</v>
      </c>
      <c r="R80" s="129">
        <v>293529.99843899958</v>
      </c>
      <c r="S80" s="127">
        <v>2709366.8999999971</v>
      </c>
      <c r="T80" s="128">
        <v>388983.80583299982</v>
      </c>
      <c r="U80" s="129">
        <v>323868.87795000017</v>
      </c>
      <c r="V80" s="127">
        <v>2631346.5000000005</v>
      </c>
      <c r="W80" s="128">
        <v>377782.41700500069</v>
      </c>
      <c r="X80" s="129">
        <v>315883.124541</v>
      </c>
      <c r="Y80" s="127">
        <v>2721200.4</v>
      </c>
      <c r="Z80" s="128">
        <v>390682.74142799992</v>
      </c>
      <c r="AA80" s="129">
        <v>323869.02276599978</v>
      </c>
      <c r="AB80" s="127">
        <v>2181712.2000000025</v>
      </c>
      <c r="AC80" s="128">
        <v>313228.42055400019</v>
      </c>
      <c r="AD80" s="129">
        <v>227621.22668099991</v>
      </c>
      <c r="AE80" s="127"/>
      <c r="AF80" s="128"/>
      <c r="AG80" s="129"/>
      <c r="AH80" s="127"/>
      <c r="AI80" s="128"/>
      <c r="AJ80" s="129"/>
      <c r="AK80" s="127"/>
      <c r="AL80" s="128"/>
      <c r="AM80" s="129"/>
      <c r="AN80" s="144"/>
      <c r="AO80" s="143"/>
      <c r="AP80" s="129"/>
      <c r="AQ80" s="144"/>
      <c r="AR80" s="143"/>
      <c r="AS80" s="129"/>
      <c r="AT80" s="144"/>
      <c r="AU80" s="143"/>
      <c r="AV80" s="129"/>
    </row>
    <row r="81" spans="1:48" x14ac:dyDescent="0.25">
      <c r="A81" s="7">
        <v>76</v>
      </c>
      <c r="B81" s="130" t="s">
        <v>50</v>
      </c>
      <c r="C81" s="51">
        <v>375</v>
      </c>
      <c r="D81" s="133">
        <v>0.5</v>
      </c>
      <c r="E81" s="74" t="s">
        <v>202</v>
      </c>
      <c r="F81" s="76">
        <v>41803</v>
      </c>
      <c r="G81" s="76">
        <v>41803</v>
      </c>
      <c r="H81" s="87" t="s">
        <v>443</v>
      </c>
      <c r="I81" s="65">
        <f t="shared" si="10"/>
        <v>1165436.0399999996</v>
      </c>
      <c r="J81" s="17">
        <f t="shared" si="11"/>
        <v>200420.03579879995</v>
      </c>
      <c r="K81" s="18">
        <f t="shared" si="14"/>
        <v>0.17197000000000001</v>
      </c>
      <c r="L81" s="19">
        <f t="shared" si="13"/>
        <v>167444.89166640007</v>
      </c>
      <c r="M81" s="127">
        <v>244818.6399999999</v>
      </c>
      <c r="N81" s="128">
        <v>42101.461520800025</v>
      </c>
      <c r="O81" s="129">
        <v>34513.17180600002</v>
      </c>
      <c r="P81" s="127">
        <v>258306.67999999982</v>
      </c>
      <c r="Q81" s="128">
        <v>44420.999759599974</v>
      </c>
      <c r="R81" s="129">
        <v>37070.036021600026</v>
      </c>
      <c r="S81" s="127">
        <v>218136.11999999979</v>
      </c>
      <c r="T81" s="128">
        <v>37512.868556399982</v>
      </c>
      <c r="U81" s="129">
        <v>32123.490827199996</v>
      </c>
      <c r="V81" s="127">
        <v>90020.119999999981</v>
      </c>
      <c r="W81" s="128">
        <v>15480.760036400006</v>
      </c>
      <c r="X81" s="129">
        <v>13726.027745599997</v>
      </c>
      <c r="Y81" s="127">
        <v>193870.08000000022</v>
      </c>
      <c r="Z81" s="128">
        <v>33339.837657599986</v>
      </c>
      <c r="AA81" s="129">
        <v>28584.917608800013</v>
      </c>
      <c r="AB81" s="127">
        <v>160284.39999999991</v>
      </c>
      <c r="AC81" s="128">
        <v>27564.108268000011</v>
      </c>
      <c r="AD81" s="129">
        <v>21427.247657199998</v>
      </c>
      <c r="AE81" s="127"/>
      <c r="AF81" s="128"/>
      <c r="AG81" s="129"/>
      <c r="AH81" s="127"/>
      <c r="AI81" s="128"/>
      <c r="AJ81" s="129"/>
      <c r="AK81" s="127"/>
      <c r="AL81" s="128"/>
      <c r="AM81" s="129"/>
      <c r="AN81" s="144"/>
      <c r="AO81" s="143"/>
      <c r="AP81" s="129"/>
      <c r="AQ81" s="144"/>
      <c r="AR81" s="143"/>
      <c r="AS81" s="129"/>
      <c r="AT81" s="144"/>
      <c r="AU81" s="143"/>
      <c r="AV81" s="129"/>
    </row>
    <row r="82" spans="1:48" x14ac:dyDescent="0.25">
      <c r="A82" s="7"/>
      <c r="B82" s="130" t="s">
        <v>488</v>
      </c>
      <c r="C82" s="51">
        <v>392</v>
      </c>
      <c r="D82" s="133">
        <v>0.1</v>
      </c>
      <c r="E82" s="74" t="s">
        <v>202</v>
      </c>
      <c r="F82" s="76">
        <v>42003</v>
      </c>
      <c r="G82" s="76">
        <v>42003</v>
      </c>
      <c r="H82" s="87" t="s">
        <v>487</v>
      </c>
      <c r="I82" s="65">
        <f t="shared" si="10"/>
        <v>0</v>
      </c>
      <c r="J82" s="17">
        <f t="shared" si="11"/>
        <v>-6122.4</v>
      </c>
      <c r="K82" s="18" t="e">
        <f t="shared" si="14"/>
        <v>#DIV/0!</v>
      </c>
      <c r="L82" s="19">
        <f t="shared" si="13"/>
        <v>-6122.4</v>
      </c>
      <c r="M82" s="127">
        <v>0</v>
      </c>
      <c r="N82" s="128">
        <v>-6122.4</v>
      </c>
      <c r="O82" s="129">
        <v>-6122.4</v>
      </c>
      <c r="P82" s="127">
        <v>0</v>
      </c>
      <c r="Q82" s="128">
        <v>0</v>
      </c>
      <c r="R82" s="129">
        <v>0</v>
      </c>
      <c r="S82" s="127">
        <v>0</v>
      </c>
      <c r="T82" s="128">
        <v>0</v>
      </c>
      <c r="U82" s="129">
        <v>0</v>
      </c>
      <c r="V82" s="127">
        <v>0</v>
      </c>
      <c r="W82" s="128">
        <v>0</v>
      </c>
      <c r="X82" s="129">
        <v>0</v>
      </c>
      <c r="Y82" s="127">
        <v>0</v>
      </c>
      <c r="Z82" s="128">
        <v>0</v>
      </c>
      <c r="AA82" s="129">
        <v>0</v>
      </c>
      <c r="AB82" s="127">
        <v>0</v>
      </c>
      <c r="AC82" s="128">
        <v>0</v>
      </c>
      <c r="AD82" s="129">
        <v>0</v>
      </c>
      <c r="AE82" s="127"/>
      <c r="AF82" s="128"/>
      <c r="AG82" s="129"/>
      <c r="AH82" s="127"/>
      <c r="AI82" s="128"/>
      <c r="AJ82" s="129"/>
      <c r="AK82" s="127"/>
      <c r="AL82" s="128"/>
      <c r="AM82" s="129"/>
      <c r="AN82" s="144"/>
      <c r="AO82" s="143"/>
      <c r="AP82" s="129"/>
      <c r="AQ82" s="144"/>
      <c r="AR82" s="143"/>
      <c r="AS82" s="129"/>
      <c r="AT82" s="144"/>
      <c r="AU82" s="143"/>
      <c r="AV82" s="129"/>
    </row>
    <row r="83" spans="1:48" x14ac:dyDescent="0.25">
      <c r="A83" s="7">
        <v>77</v>
      </c>
      <c r="B83" s="130" t="s">
        <v>51</v>
      </c>
      <c r="C83" s="51">
        <v>386</v>
      </c>
      <c r="D83" s="133">
        <v>3.99</v>
      </c>
      <c r="E83" s="74" t="s">
        <v>202</v>
      </c>
      <c r="F83" s="76">
        <v>41969</v>
      </c>
      <c r="G83" s="76">
        <v>41969</v>
      </c>
      <c r="H83" s="87" t="s">
        <v>444</v>
      </c>
      <c r="I83" s="65">
        <f t="shared" ref="I83:I90" si="19">M83+P83+S83+V83+Y83+AB83+AE83+AH83+AK83+AN83+AQ83+AT83</f>
        <v>15405110.700000005</v>
      </c>
      <c r="J83" s="17">
        <f t="shared" ref="J83:J90" si="20">N83+Q83+T83+W83+Z83+AC83+AF83+AI83+AL83+AO83+AR83+AU83</f>
        <v>2211711.7431989987</v>
      </c>
      <c r="K83" s="18">
        <f t="shared" ref="K83:K90" si="21">J83/I83</f>
        <v>0.14356999999999986</v>
      </c>
      <c r="L83" s="19">
        <f t="shared" ref="L83:L90" si="22">O83+R83+U83+X83+AA83+AD83+AG83+AJ83+AM83+AP83+AS83+AV83</f>
        <v>1785353.3116109993</v>
      </c>
      <c r="M83" s="20">
        <v>2743815.0000000028</v>
      </c>
      <c r="N83" s="21">
        <v>393929.51954999956</v>
      </c>
      <c r="O83" s="22">
        <v>309306.09358799964</v>
      </c>
      <c r="P83" s="20">
        <v>2527381.8000000012</v>
      </c>
      <c r="Q83" s="21">
        <v>362856.20502599998</v>
      </c>
      <c r="R83" s="22">
        <v>291948.01704599976</v>
      </c>
      <c r="S83" s="20">
        <v>2728454.1000000043</v>
      </c>
      <c r="T83" s="21">
        <v>391724.15513700014</v>
      </c>
      <c r="U83" s="22">
        <v>326268.27884100005</v>
      </c>
      <c r="V83" s="20">
        <v>2625043.4999999995</v>
      </c>
      <c r="W83" s="21">
        <v>376877.4952949998</v>
      </c>
      <c r="X83" s="22">
        <v>315145.72048499994</v>
      </c>
      <c r="Y83" s="20">
        <v>2728899.5999999978</v>
      </c>
      <c r="Z83" s="21">
        <v>391788.11557199957</v>
      </c>
      <c r="AA83" s="22">
        <v>324723.14581200026</v>
      </c>
      <c r="AB83" s="20">
        <v>2051516.6999999995</v>
      </c>
      <c r="AC83" s="21">
        <v>294536.2526189998</v>
      </c>
      <c r="AD83" s="22">
        <v>217962.05583899966</v>
      </c>
      <c r="AE83" s="20"/>
      <c r="AF83" s="21"/>
      <c r="AG83" s="22"/>
      <c r="AH83" s="20"/>
      <c r="AI83" s="21"/>
      <c r="AJ83" s="22"/>
      <c r="AK83" s="20"/>
      <c r="AL83" s="21"/>
      <c r="AM83" s="22"/>
      <c r="AN83" s="138"/>
      <c r="AO83" s="13"/>
      <c r="AP83" s="22"/>
      <c r="AQ83" s="138"/>
      <c r="AR83" s="13"/>
      <c r="AS83" s="22"/>
      <c r="AT83" s="138"/>
      <c r="AU83" s="13"/>
      <c r="AV83" s="22"/>
    </row>
    <row r="84" spans="1:48" x14ac:dyDescent="0.25">
      <c r="A84" s="7">
        <v>78</v>
      </c>
      <c r="B84" s="130" t="s">
        <v>52</v>
      </c>
      <c r="C84" s="51">
        <v>384</v>
      </c>
      <c r="D84" s="133">
        <v>1</v>
      </c>
      <c r="E84" s="74" t="s">
        <v>202</v>
      </c>
      <c r="F84" s="76">
        <v>41885</v>
      </c>
      <c r="G84" s="76">
        <v>41941</v>
      </c>
      <c r="H84" s="87" t="s">
        <v>563</v>
      </c>
      <c r="I84" s="65">
        <f t="shared" si="19"/>
        <v>174620.9</v>
      </c>
      <c r="J84" s="17">
        <f t="shared" si="20"/>
        <v>29172.167553999992</v>
      </c>
      <c r="K84" s="18">
        <f t="shared" si="21"/>
        <v>0.16705999999999996</v>
      </c>
      <c r="L84" s="19">
        <f t="shared" si="22"/>
        <v>24275.793874999988</v>
      </c>
      <c r="M84" s="20">
        <v>18699</v>
      </c>
      <c r="N84" s="21">
        <v>3123.8549399999993</v>
      </c>
      <c r="O84" s="22">
        <v>2494.0234609999993</v>
      </c>
      <c r="P84" s="20">
        <v>16235.099999999999</v>
      </c>
      <c r="Q84" s="21">
        <v>2712.2358059999997</v>
      </c>
      <c r="R84" s="22">
        <v>2033.8327889999994</v>
      </c>
      <c r="S84" s="20">
        <v>30336.099999999995</v>
      </c>
      <c r="T84" s="21">
        <v>5067.9488659999988</v>
      </c>
      <c r="U84" s="22">
        <v>4005.6030689999993</v>
      </c>
      <c r="V84" s="20">
        <v>7883.6</v>
      </c>
      <c r="W84" s="21">
        <v>1317.034216</v>
      </c>
      <c r="X84" s="22">
        <v>1029.3663429999999</v>
      </c>
      <c r="Y84" s="20">
        <v>90079.7</v>
      </c>
      <c r="Z84" s="21">
        <v>15048.714681999994</v>
      </c>
      <c r="AA84" s="22">
        <v>13155.265194999993</v>
      </c>
      <c r="AB84" s="20">
        <v>11387.4</v>
      </c>
      <c r="AC84" s="21">
        <v>1902.3790439999996</v>
      </c>
      <c r="AD84" s="22">
        <v>1557.7030179999999</v>
      </c>
      <c r="AE84" s="20"/>
      <c r="AF84" s="21"/>
      <c r="AG84" s="22"/>
      <c r="AH84" s="20"/>
      <c r="AI84" s="21"/>
      <c r="AJ84" s="22"/>
      <c r="AK84" s="20"/>
      <c r="AL84" s="21"/>
      <c r="AM84" s="22"/>
      <c r="AN84" s="138"/>
      <c r="AO84" s="13"/>
      <c r="AP84" s="22"/>
      <c r="AQ84" s="138"/>
      <c r="AR84" s="143"/>
      <c r="AS84" s="129"/>
      <c r="AT84" s="138"/>
      <c r="AU84" s="13"/>
      <c r="AV84" s="22"/>
    </row>
    <row r="85" spans="1:48" x14ac:dyDescent="0.25">
      <c r="A85" s="7">
        <v>79</v>
      </c>
      <c r="B85" s="130" t="s">
        <v>53</v>
      </c>
      <c r="C85" s="51">
        <v>157</v>
      </c>
      <c r="D85" s="84">
        <v>0.6</v>
      </c>
      <c r="E85" s="84" t="s">
        <v>233</v>
      </c>
      <c r="F85" s="69">
        <v>36893</v>
      </c>
      <c r="G85" s="69">
        <v>39417</v>
      </c>
      <c r="H85" s="86" t="s">
        <v>268</v>
      </c>
      <c r="I85" s="65">
        <f t="shared" si="19"/>
        <v>741136.84911999991</v>
      </c>
      <c r="J85" s="17">
        <f t="shared" si="20"/>
        <v>96295.910806161599</v>
      </c>
      <c r="K85" s="18">
        <f t="shared" si="21"/>
        <v>0.12993000000000002</v>
      </c>
      <c r="L85" s="19">
        <f t="shared" si="22"/>
        <v>76973.726407998183</v>
      </c>
      <c r="M85" s="127">
        <v>205058.88780799991</v>
      </c>
      <c r="N85" s="128">
        <v>26643.301292893437</v>
      </c>
      <c r="O85" s="129">
        <v>20368.256607744661</v>
      </c>
      <c r="P85" s="127">
        <v>184391.85857999991</v>
      </c>
      <c r="Q85" s="128">
        <v>23958.03418529941</v>
      </c>
      <c r="R85" s="129">
        <v>19087.882687569832</v>
      </c>
      <c r="S85" s="127">
        <v>201082.070252</v>
      </c>
      <c r="T85" s="128">
        <v>26126.593387842338</v>
      </c>
      <c r="U85" s="129">
        <v>21228.077896226736</v>
      </c>
      <c r="V85" s="127">
        <v>150604.03248000008</v>
      </c>
      <c r="W85" s="128">
        <v>19567.98194012641</v>
      </c>
      <c r="X85" s="129">
        <v>16289.509216456958</v>
      </c>
      <c r="Y85" s="127">
        <v>0</v>
      </c>
      <c r="Z85" s="128">
        <v>0</v>
      </c>
      <c r="AA85" s="129">
        <v>0</v>
      </c>
      <c r="AB85" s="127">
        <v>0</v>
      </c>
      <c r="AC85" s="128">
        <v>0</v>
      </c>
      <c r="AD85" s="129">
        <v>0</v>
      </c>
      <c r="AE85" s="127"/>
      <c r="AF85" s="128"/>
      <c r="AG85" s="129"/>
      <c r="AH85" s="127"/>
      <c r="AI85" s="128"/>
      <c r="AJ85" s="129"/>
      <c r="AK85" s="127"/>
      <c r="AL85" s="128"/>
      <c r="AM85" s="129"/>
      <c r="AN85" s="144"/>
      <c r="AO85" s="143"/>
      <c r="AP85" s="129"/>
      <c r="AQ85" s="144"/>
      <c r="AR85" s="143"/>
      <c r="AS85" s="129"/>
      <c r="AT85" s="144"/>
      <c r="AU85" s="143"/>
      <c r="AV85" s="129"/>
    </row>
    <row r="86" spans="1:48" x14ac:dyDescent="0.25">
      <c r="A86" s="7">
        <v>80</v>
      </c>
      <c r="B86" s="130" t="s">
        <v>54</v>
      </c>
      <c r="C86" s="51">
        <v>170</v>
      </c>
      <c r="D86" s="84">
        <v>0.72699999999999998</v>
      </c>
      <c r="E86" s="84" t="s">
        <v>202</v>
      </c>
      <c r="F86" s="69">
        <v>40961</v>
      </c>
      <c r="G86" s="69">
        <v>40961</v>
      </c>
      <c r="H86" s="86" t="s">
        <v>269</v>
      </c>
      <c r="I86" s="65">
        <f t="shared" si="19"/>
        <v>1456928.6000000008</v>
      </c>
      <c r="J86" s="17">
        <f t="shared" si="20"/>
        <v>247313.62985000008</v>
      </c>
      <c r="K86" s="18">
        <f t="shared" si="21"/>
        <v>0.16974999999999996</v>
      </c>
      <c r="L86" s="19">
        <f t="shared" si="22"/>
        <v>208871.26807400002</v>
      </c>
      <c r="M86" s="127">
        <v>366607.00000000058</v>
      </c>
      <c r="N86" s="128">
        <v>62231.538249999976</v>
      </c>
      <c r="O86" s="129">
        <v>50955.989869000048</v>
      </c>
      <c r="P86" s="127">
        <v>330097.69999999995</v>
      </c>
      <c r="Q86" s="128">
        <v>56034.084575000023</v>
      </c>
      <c r="R86" s="129">
        <v>46781.243452999981</v>
      </c>
      <c r="S86" s="127">
        <v>354450.40000000037</v>
      </c>
      <c r="T86" s="128">
        <v>60167.955400000072</v>
      </c>
      <c r="U86" s="129">
        <v>51573.464978999975</v>
      </c>
      <c r="V86" s="127">
        <v>282057.69999999972</v>
      </c>
      <c r="W86" s="128">
        <v>47879.294574999993</v>
      </c>
      <c r="X86" s="129">
        <v>41618.335550000033</v>
      </c>
      <c r="Y86" s="127">
        <v>123715.79999999996</v>
      </c>
      <c r="Z86" s="128">
        <v>21000.757050000004</v>
      </c>
      <c r="AA86" s="129">
        <v>17942.23422300001</v>
      </c>
      <c r="AB86" s="127">
        <v>0</v>
      </c>
      <c r="AC86" s="128">
        <v>0</v>
      </c>
      <c r="AD86" s="129">
        <v>0</v>
      </c>
      <c r="AE86" s="127"/>
      <c r="AF86" s="128"/>
      <c r="AG86" s="129"/>
      <c r="AH86" s="127"/>
      <c r="AI86" s="128"/>
      <c r="AJ86" s="129"/>
      <c r="AK86" s="127"/>
      <c r="AL86" s="128"/>
      <c r="AM86" s="129"/>
      <c r="AN86" s="144"/>
      <c r="AO86" s="143"/>
      <c r="AP86" s="129"/>
      <c r="AQ86" s="144"/>
      <c r="AR86" s="143"/>
      <c r="AS86" s="129"/>
      <c r="AT86" s="144"/>
      <c r="AU86" s="143"/>
      <c r="AV86" s="129"/>
    </row>
    <row r="87" spans="1:48" x14ac:dyDescent="0.25">
      <c r="A87" s="7">
        <v>81</v>
      </c>
      <c r="B87" s="130" t="s">
        <v>524</v>
      </c>
      <c r="C87" s="51">
        <v>370</v>
      </c>
      <c r="D87" s="133">
        <v>0.08</v>
      </c>
      <c r="E87" s="74" t="s">
        <v>202</v>
      </c>
      <c r="F87" s="76">
        <v>41667</v>
      </c>
      <c r="G87" s="76">
        <v>41667</v>
      </c>
      <c r="H87" s="87" t="s">
        <v>446</v>
      </c>
      <c r="I87" s="65">
        <f t="shared" si="19"/>
        <v>280104.49840000004</v>
      </c>
      <c r="J87" s="17">
        <f t="shared" si="20"/>
        <v>60782.676152800035</v>
      </c>
      <c r="K87" s="18">
        <f t="shared" si="21"/>
        <v>0.21700000000000008</v>
      </c>
      <c r="L87" s="19">
        <f t="shared" si="22"/>
        <v>52942.354097760021</v>
      </c>
      <c r="M87" s="127">
        <v>50500.194000000018</v>
      </c>
      <c r="N87" s="128">
        <v>10958.542098000004</v>
      </c>
      <c r="O87" s="129">
        <v>9400.1397590560082</v>
      </c>
      <c r="P87" s="127">
        <v>44840.894800000002</v>
      </c>
      <c r="Q87" s="128">
        <v>9730.4741716000153</v>
      </c>
      <c r="R87" s="129">
        <v>8476.7134597720124</v>
      </c>
      <c r="S87" s="127">
        <v>45517.831600000027</v>
      </c>
      <c r="T87" s="128">
        <v>9877.3694572000059</v>
      </c>
      <c r="U87" s="129">
        <v>8787.4876854879876</v>
      </c>
      <c r="V87" s="127">
        <v>46892.257199999978</v>
      </c>
      <c r="W87" s="128">
        <v>10175.619812399993</v>
      </c>
      <c r="X87" s="129">
        <v>9087.3610583359932</v>
      </c>
      <c r="Y87" s="127">
        <v>49414.171199999946</v>
      </c>
      <c r="Z87" s="128">
        <v>10722.875150400016</v>
      </c>
      <c r="AA87" s="129">
        <v>9513.0027688360115</v>
      </c>
      <c r="AB87" s="127">
        <v>42939.149600000041</v>
      </c>
      <c r="AC87" s="128">
        <v>9317.7954631999983</v>
      </c>
      <c r="AD87" s="129">
        <v>7677.6493662720059</v>
      </c>
      <c r="AE87" s="127"/>
      <c r="AF87" s="128"/>
      <c r="AG87" s="129"/>
      <c r="AH87" s="127"/>
      <c r="AI87" s="128"/>
      <c r="AJ87" s="129"/>
      <c r="AK87" s="127"/>
      <c r="AL87" s="128"/>
      <c r="AM87" s="129"/>
      <c r="AN87" s="144"/>
      <c r="AO87" s="143"/>
      <c r="AP87" s="129"/>
      <c r="AQ87" s="144"/>
      <c r="AR87" s="143"/>
      <c r="AS87" s="129"/>
      <c r="AT87" s="144"/>
      <c r="AU87" s="143"/>
      <c r="AV87" s="129"/>
    </row>
    <row r="88" spans="1:48" x14ac:dyDescent="0.25">
      <c r="A88" s="7">
        <v>82</v>
      </c>
      <c r="B88" s="130" t="s">
        <v>525</v>
      </c>
      <c r="C88" s="51">
        <v>174</v>
      </c>
      <c r="D88" s="84">
        <v>0.99</v>
      </c>
      <c r="E88" s="84" t="s">
        <v>202</v>
      </c>
      <c r="F88" s="69">
        <v>41523</v>
      </c>
      <c r="G88" s="69">
        <v>41563</v>
      </c>
      <c r="H88" s="86" t="s">
        <v>445</v>
      </c>
      <c r="I88" s="65">
        <f t="shared" si="19"/>
        <v>2703258.2399999993</v>
      </c>
      <c r="J88" s="17">
        <f t="shared" si="20"/>
        <v>451606.32157439966</v>
      </c>
      <c r="K88" s="18">
        <f t="shared" si="21"/>
        <v>0.1670599999999999</v>
      </c>
      <c r="L88" s="19">
        <f t="shared" si="22"/>
        <v>375578.94089399988</v>
      </c>
      <c r="M88" s="127">
        <v>433361.79999999958</v>
      </c>
      <c r="N88" s="128">
        <v>72397.422307999936</v>
      </c>
      <c r="O88" s="129">
        <v>59057.010366400005</v>
      </c>
      <c r="P88" s="127">
        <v>399504.76000000047</v>
      </c>
      <c r="Q88" s="128">
        <v>66741.265205599964</v>
      </c>
      <c r="R88" s="129">
        <v>55491.740239199949</v>
      </c>
      <c r="S88" s="127">
        <v>438872.60000000038</v>
      </c>
      <c r="T88" s="128">
        <v>73318.05655600001</v>
      </c>
      <c r="U88" s="129">
        <v>62903.717425199982</v>
      </c>
      <c r="V88" s="127">
        <v>471224.63999999961</v>
      </c>
      <c r="W88" s="128">
        <v>78722.788358399863</v>
      </c>
      <c r="X88" s="129">
        <v>67730.234800399936</v>
      </c>
      <c r="Y88" s="127">
        <v>489146.59999999992</v>
      </c>
      <c r="Z88" s="128">
        <v>81716.830995999917</v>
      </c>
      <c r="AA88" s="129">
        <v>69746.458368400024</v>
      </c>
      <c r="AB88" s="127">
        <v>471147.83999999927</v>
      </c>
      <c r="AC88" s="128">
        <v>78709.958150399951</v>
      </c>
      <c r="AD88" s="129">
        <v>60649.779694400029</v>
      </c>
      <c r="AE88" s="127"/>
      <c r="AF88" s="128"/>
      <c r="AG88" s="129"/>
      <c r="AH88" s="127"/>
      <c r="AI88" s="128"/>
      <c r="AJ88" s="129"/>
      <c r="AK88" s="127"/>
      <c r="AL88" s="128"/>
      <c r="AM88" s="129"/>
      <c r="AN88" s="144"/>
      <c r="AO88" s="143"/>
      <c r="AP88" s="129"/>
      <c r="AQ88" s="144"/>
      <c r="AR88" s="143"/>
      <c r="AS88" s="129"/>
      <c r="AT88" s="144"/>
      <c r="AU88" s="143"/>
      <c r="AV88" s="129"/>
    </row>
    <row r="89" spans="1:48" x14ac:dyDescent="0.25">
      <c r="A89" s="7">
        <v>83</v>
      </c>
      <c r="B89" s="130" t="s">
        <v>458</v>
      </c>
      <c r="C89" s="51">
        <v>185</v>
      </c>
      <c r="D89" s="84">
        <v>2.294</v>
      </c>
      <c r="E89" s="84" t="s">
        <v>202</v>
      </c>
      <c r="F89" s="69">
        <v>41180</v>
      </c>
      <c r="G89" s="69">
        <v>41180</v>
      </c>
      <c r="H89" s="86" t="s">
        <v>270</v>
      </c>
      <c r="I89" s="65">
        <f t="shared" si="19"/>
        <v>6954133.5999999987</v>
      </c>
      <c r="J89" s="17">
        <f t="shared" si="20"/>
        <v>1026360.5780240003</v>
      </c>
      <c r="K89" s="18">
        <f t="shared" si="21"/>
        <v>0.14759000000000005</v>
      </c>
      <c r="L89" s="19">
        <f t="shared" si="22"/>
        <v>828873.23185999971</v>
      </c>
      <c r="M89" s="127">
        <v>1366480.7999999991</v>
      </c>
      <c r="N89" s="128">
        <v>201678.90127199999</v>
      </c>
      <c r="O89" s="129">
        <v>159514.98069999987</v>
      </c>
      <c r="P89" s="127">
        <v>1270907.9999999998</v>
      </c>
      <c r="Q89" s="128">
        <v>187573.31172000003</v>
      </c>
      <c r="R89" s="129">
        <v>151975.97036399983</v>
      </c>
      <c r="S89" s="127">
        <v>1373976.4000000001</v>
      </c>
      <c r="T89" s="128">
        <v>202785.17687600001</v>
      </c>
      <c r="U89" s="129">
        <v>169759.44863200007</v>
      </c>
      <c r="V89" s="127">
        <v>1321891.2000000002</v>
      </c>
      <c r="W89" s="128">
        <v>195097.92220800006</v>
      </c>
      <c r="X89" s="129">
        <v>164057.8726360001</v>
      </c>
      <c r="Y89" s="127">
        <v>746681.59999999974</v>
      </c>
      <c r="Z89" s="128">
        <v>110202.73734400008</v>
      </c>
      <c r="AA89" s="129">
        <v>91625.787983999966</v>
      </c>
      <c r="AB89" s="127">
        <v>874195.59999999986</v>
      </c>
      <c r="AC89" s="128">
        <v>129022.52860400004</v>
      </c>
      <c r="AD89" s="129">
        <v>91939.171543999968</v>
      </c>
      <c r="AE89" s="127"/>
      <c r="AF89" s="128"/>
      <c r="AG89" s="129"/>
      <c r="AH89" s="127"/>
      <c r="AI89" s="128"/>
      <c r="AJ89" s="129"/>
      <c r="AK89" s="127"/>
      <c r="AL89" s="128"/>
      <c r="AM89" s="129"/>
      <c r="AN89" s="144"/>
      <c r="AO89" s="143"/>
      <c r="AP89" s="129"/>
      <c r="AQ89" s="144"/>
      <c r="AR89" s="143"/>
      <c r="AS89" s="129"/>
      <c r="AT89" s="144"/>
      <c r="AU89" s="143"/>
      <c r="AV89" s="129"/>
    </row>
    <row r="90" spans="1:48" x14ac:dyDescent="0.25">
      <c r="A90" s="7">
        <v>84</v>
      </c>
      <c r="B90" s="130" t="s">
        <v>55</v>
      </c>
      <c r="C90" s="51">
        <v>224</v>
      </c>
      <c r="D90" s="84">
        <v>1.4</v>
      </c>
      <c r="E90" s="84" t="s">
        <v>233</v>
      </c>
      <c r="F90" s="69">
        <v>40809</v>
      </c>
      <c r="G90" s="69">
        <v>40809</v>
      </c>
      <c r="H90" s="86" t="s">
        <v>271</v>
      </c>
      <c r="I90" s="65">
        <f t="shared" si="19"/>
        <v>3286715.25</v>
      </c>
      <c r="J90" s="17">
        <f t="shared" si="20"/>
        <v>484790.49937500007</v>
      </c>
      <c r="K90" s="18">
        <f t="shared" si="21"/>
        <v>0.14750000000000002</v>
      </c>
      <c r="L90" s="19">
        <f t="shared" si="22"/>
        <v>399214.21357750002</v>
      </c>
      <c r="M90" s="127">
        <v>724232.25</v>
      </c>
      <c r="N90" s="128">
        <v>106824.25687499995</v>
      </c>
      <c r="O90" s="129">
        <v>84399.082287500045</v>
      </c>
      <c r="P90" s="127">
        <v>611260.5</v>
      </c>
      <c r="Q90" s="128">
        <v>90160.923750000016</v>
      </c>
      <c r="R90" s="129">
        <v>73716.323367500008</v>
      </c>
      <c r="S90" s="127">
        <v>717542.75</v>
      </c>
      <c r="T90" s="128">
        <v>105837.55562500002</v>
      </c>
      <c r="U90" s="129">
        <v>88549.682927500049</v>
      </c>
      <c r="V90" s="127">
        <v>669139.25</v>
      </c>
      <c r="W90" s="128">
        <v>98698.039374999993</v>
      </c>
      <c r="X90" s="129">
        <v>82925.369774999941</v>
      </c>
      <c r="Y90" s="127">
        <v>556971</v>
      </c>
      <c r="Z90" s="128">
        <v>82153.222500000091</v>
      </c>
      <c r="AA90" s="129">
        <v>68636.352672499997</v>
      </c>
      <c r="AB90" s="127">
        <v>7569.5</v>
      </c>
      <c r="AC90" s="128">
        <v>1116.50125</v>
      </c>
      <c r="AD90" s="129">
        <v>987.40254750000008</v>
      </c>
      <c r="AE90" s="127"/>
      <c r="AF90" s="128"/>
      <c r="AG90" s="129"/>
      <c r="AH90" s="127"/>
      <c r="AI90" s="128"/>
      <c r="AJ90" s="129"/>
      <c r="AK90" s="127"/>
      <c r="AL90" s="128"/>
      <c r="AM90" s="129"/>
      <c r="AN90" s="144"/>
      <c r="AO90" s="143"/>
      <c r="AP90" s="129"/>
      <c r="AQ90" s="144"/>
      <c r="AR90" s="143"/>
      <c r="AS90" s="129"/>
      <c r="AT90" s="144"/>
      <c r="AU90" s="143"/>
      <c r="AV90" s="129"/>
    </row>
    <row r="91" spans="1:48" x14ac:dyDescent="0.25">
      <c r="A91" s="7">
        <v>85</v>
      </c>
      <c r="B91" s="130" t="s">
        <v>493</v>
      </c>
      <c r="C91" s="51">
        <v>393</v>
      </c>
      <c r="D91" s="84">
        <v>0.996</v>
      </c>
      <c r="E91" s="74" t="s">
        <v>202</v>
      </c>
      <c r="F91" s="69">
        <v>42030</v>
      </c>
      <c r="G91" s="69">
        <v>42030</v>
      </c>
      <c r="H91" s="86" t="s">
        <v>490</v>
      </c>
      <c r="I91" s="65">
        <f t="shared" si="10"/>
        <v>2111666.3999999985</v>
      </c>
      <c r="J91" s="17">
        <f t="shared" si="11"/>
        <v>352774.98878399993</v>
      </c>
      <c r="K91" s="18">
        <f t="shared" si="14"/>
        <v>0.1670600000000001</v>
      </c>
      <c r="L91" s="19">
        <f t="shared" si="13"/>
        <v>293435.8163448</v>
      </c>
      <c r="M91" s="127">
        <v>304892.64000000019</v>
      </c>
      <c r="N91" s="128">
        <v>50935.364438399985</v>
      </c>
      <c r="O91" s="129">
        <v>41537.663072800016</v>
      </c>
      <c r="P91" s="127">
        <v>305562.15999999992</v>
      </c>
      <c r="Q91" s="128">
        <v>51047.214449599975</v>
      </c>
      <c r="R91" s="129">
        <v>42576.637386399962</v>
      </c>
      <c r="S91" s="127">
        <v>342004.79999999993</v>
      </c>
      <c r="T91" s="128">
        <v>57135.321887999962</v>
      </c>
      <c r="U91" s="129">
        <v>48965.636859200022</v>
      </c>
      <c r="V91" s="127">
        <v>353759.51999999944</v>
      </c>
      <c r="W91" s="128">
        <v>59099.06541119999</v>
      </c>
      <c r="X91" s="129">
        <v>50722.175521599951</v>
      </c>
      <c r="Y91" s="127">
        <v>435856.15999999933</v>
      </c>
      <c r="Z91" s="128">
        <v>72814.130089599974</v>
      </c>
      <c r="AA91" s="129">
        <v>62116.026278400066</v>
      </c>
      <c r="AB91" s="127">
        <v>369591.11999999982</v>
      </c>
      <c r="AC91" s="128">
        <v>61743.892507199991</v>
      </c>
      <c r="AD91" s="129">
        <v>47517.677226399966</v>
      </c>
      <c r="AE91" s="127"/>
      <c r="AF91" s="128"/>
      <c r="AG91" s="129"/>
      <c r="AH91" s="127"/>
      <c r="AI91" s="128"/>
      <c r="AJ91" s="129"/>
      <c r="AK91" s="127"/>
      <c r="AL91" s="128"/>
      <c r="AM91" s="129"/>
      <c r="AN91" s="144"/>
      <c r="AO91" s="143"/>
      <c r="AP91" s="129"/>
      <c r="AQ91" s="144"/>
      <c r="AR91" s="143"/>
      <c r="AS91" s="129"/>
      <c r="AT91" s="144"/>
      <c r="AU91" s="143"/>
      <c r="AV91" s="129"/>
    </row>
    <row r="92" spans="1:48" x14ac:dyDescent="0.25">
      <c r="A92" s="7">
        <v>86</v>
      </c>
      <c r="B92" s="130" t="s">
        <v>56</v>
      </c>
      <c r="C92" s="51">
        <v>234</v>
      </c>
      <c r="D92" s="84">
        <v>1.1499999999999999</v>
      </c>
      <c r="E92" s="84" t="s">
        <v>202</v>
      </c>
      <c r="F92" s="69">
        <v>41369</v>
      </c>
      <c r="G92" s="69">
        <v>41389</v>
      </c>
      <c r="H92" s="86" t="s">
        <v>572</v>
      </c>
      <c r="I92" s="65">
        <f t="shared" si="10"/>
        <v>1870094.4000000001</v>
      </c>
      <c r="J92" s="17">
        <f t="shared" si="11"/>
        <v>287975.836656</v>
      </c>
      <c r="K92" s="18">
        <f t="shared" si="14"/>
        <v>0.15398999999999999</v>
      </c>
      <c r="L92" s="19">
        <f t="shared" si="13"/>
        <v>238456.83849759991</v>
      </c>
      <c r="M92" s="127">
        <v>459369.2800000002</v>
      </c>
      <c r="N92" s="128">
        <v>70738.275427200104</v>
      </c>
      <c r="O92" s="129">
        <v>56614.652927999938</v>
      </c>
      <c r="P92" s="127">
        <v>433948.48</v>
      </c>
      <c r="Q92" s="128">
        <v>66823.726435200049</v>
      </c>
      <c r="R92" s="129">
        <v>54670.106300800006</v>
      </c>
      <c r="S92" s="127">
        <v>419837.44000000018</v>
      </c>
      <c r="T92" s="128">
        <v>64650.767385599975</v>
      </c>
      <c r="U92" s="129">
        <v>54519.483497599969</v>
      </c>
      <c r="V92" s="127">
        <v>356568.7999999997</v>
      </c>
      <c r="W92" s="128">
        <v>54908.029511999928</v>
      </c>
      <c r="X92" s="129">
        <v>46729.214512000013</v>
      </c>
      <c r="Y92" s="127">
        <v>200370.40000000011</v>
      </c>
      <c r="Z92" s="128">
        <v>30855.037895999983</v>
      </c>
      <c r="AA92" s="129">
        <v>25923.381259199999</v>
      </c>
      <c r="AB92" s="127">
        <v>0</v>
      </c>
      <c r="AC92" s="128">
        <v>0</v>
      </c>
      <c r="AD92" s="129">
        <v>0</v>
      </c>
      <c r="AE92" s="127"/>
      <c r="AF92" s="128"/>
      <c r="AG92" s="129"/>
      <c r="AH92" s="127"/>
      <c r="AI92" s="128"/>
      <c r="AJ92" s="129"/>
      <c r="AK92" s="127"/>
      <c r="AL92" s="128"/>
      <c r="AM92" s="129"/>
      <c r="AN92" s="144"/>
      <c r="AO92" s="143"/>
      <c r="AP92" s="129"/>
      <c r="AQ92" s="144"/>
      <c r="AR92" s="143"/>
      <c r="AS92" s="129"/>
      <c r="AT92" s="144"/>
      <c r="AU92" s="143"/>
      <c r="AV92" s="129"/>
    </row>
    <row r="93" spans="1:48" x14ac:dyDescent="0.25">
      <c r="A93" s="7">
        <v>87</v>
      </c>
      <c r="B93" s="130" t="s">
        <v>526</v>
      </c>
      <c r="C93" s="51">
        <v>17</v>
      </c>
      <c r="D93" s="84">
        <v>3.948</v>
      </c>
      <c r="E93" s="84" t="s">
        <v>202</v>
      </c>
      <c r="F93" s="69">
        <v>41332</v>
      </c>
      <c r="G93" s="69">
        <v>41333</v>
      </c>
      <c r="H93" s="86" t="s">
        <v>549</v>
      </c>
      <c r="I93" s="65">
        <f t="shared" si="10"/>
        <v>10657449</v>
      </c>
      <c r="J93" s="17">
        <f t="shared" si="11"/>
        <v>1530089.9529300001</v>
      </c>
      <c r="K93" s="18">
        <f t="shared" si="14"/>
        <v>0.14357</v>
      </c>
      <c r="L93" s="19">
        <f t="shared" si="13"/>
        <v>1237008.3407474996</v>
      </c>
      <c r="M93" s="127">
        <v>715733.25</v>
      </c>
      <c r="N93" s="128">
        <v>102757.82270249999</v>
      </c>
      <c r="O93" s="129">
        <v>80932.212780000031</v>
      </c>
      <c r="P93" s="127">
        <v>1888121.25</v>
      </c>
      <c r="Q93" s="128">
        <v>271077.56786249997</v>
      </c>
      <c r="R93" s="129">
        <v>217495.29680999991</v>
      </c>
      <c r="S93" s="127">
        <v>2076863.25</v>
      </c>
      <c r="T93" s="128">
        <v>298175.2568024997</v>
      </c>
      <c r="U93" s="129">
        <v>248918.97320249985</v>
      </c>
      <c r="V93" s="127">
        <v>2252213.25</v>
      </c>
      <c r="W93" s="128">
        <v>323350.25630250038</v>
      </c>
      <c r="X93" s="129">
        <v>270220.10760749987</v>
      </c>
      <c r="Y93" s="127">
        <v>2151973.5</v>
      </c>
      <c r="Z93" s="128">
        <v>308958.835395</v>
      </c>
      <c r="AA93" s="129">
        <v>255568.86590999991</v>
      </c>
      <c r="AB93" s="127">
        <v>1572544.5</v>
      </c>
      <c r="AC93" s="128">
        <v>225770.21386499994</v>
      </c>
      <c r="AD93" s="129">
        <v>163872.88443750012</v>
      </c>
      <c r="AE93" s="127"/>
      <c r="AF93" s="128"/>
      <c r="AG93" s="129"/>
      <c r="AH93" s="127"/>
      <c r="AI93" s="128"/>
      <c r="AJ93" s="129"/>
      <c r="AK93" s="127"/>
      <c r="AL93" s="128"/>
      <c r="AM93" s="129"/>
      <c r="AN93" s="144"/>
      <c r="AO93" s="143"/>
      <c r="AP93" s="129"/>
      <c r="AQ93" s="144"/>
      <c r="AR93" s="143"/>
      <c r="AS93" s="129"/>
      <c r="AT93" s="144"/>
      <c r="AU93" s="143"/>
      <c r="AV93" s="129"/>
    </row>
    <row r="94" spans="1:48" x14ac:dyDescent="0.25">
      <c r="A94" s="7">
        <v>88</v>
      </c>
      <c r="B94" s="130" t="s">
        <v>57</v>
      </c>
      <c r="C94" s="51">
        <v>254</v>
      </c>
      <c r="D94" s="84">
        <v>1.8</v>
      </c>
      <c r="E94" s="84" t="s">
        <v>233</v>
      </c>
      <c r="F94" s="69">
        <v>41201</v>
      </c>
      <c r="G94" s="69">
        <v>41201</v>
      </c>
      <c r="H94" s="86" t="s">
        <v>272</v>
      </c>
      <c r="I94" s="65">
        <f t="shared" si="10"/>
        <v>3959694.0000000019</v>
      </c>
      <c r="J94" s="17">
        <f t="shared" si="11"/>
        <v>632006.75934000022</v>
      </c>
      <c r="K94" s="18">
        <f t="shared" si="14"/>
        <v>0.15960999999999997</v>
      </c>
      <c r="L94" s="19">
        <f t="shared" si="13"/>
        <v>524552.95114199969</v>
      </c>
      <c r="M94" s="127">
        <v>748249.60000000056</v>
      </c>
      <c r="N94" s="128">
        <v>119428.11865600001</v>
      </c>
      <c r="O94" s="129">
        <v>96437.575075999805</v>
      </c>
      <c r="P94" s="127">
        <v>751066.8000000004</v>
      </c>
      <c r="Q94" s="128">
        <v>119877.7719480001</v>
      </c>
      <c r="R94" s="129">
        <v>98775.561100000006</v>
      </c>
      <c r="S94" s="127">
        <v>815103.2000000003</v>
      </c>
      <c r="T94" s="128">
        <v>130098.62175200001</v>
      </c>
      <c r="U94" s="129">
        <v>110605.38800599995</v>
      </c>
      <c r="V94" s="127">
        <v>589547.80000000063</v>
      </c>
      <c r="W94" s="128">
        <v>94097.724357999978</v>
      </c>
      <c r="X94" s="129">
        <v>80649.451159999939</v>
      </c>
      <c r="Y94" s="127">
        <v>565609.19999999995</v>
      </c>
      <c r="Z94" s="128">
        <v>90276.884412000029</v>
      </c>
      <c r="AA94" s="129">
        <v>77131.41503199999</v>
      </c>
      <c r="AB94" s="127">
        <v>490117.40000000049</v>
      </c>
      <c r="AC94" s="128">
        <v>78227.638214000079</v>
      </c>
      <c r="AD94" s="129">
        <v>60953.560767999959</v>
      </c>
      <c r="AE94" s="127"/>
      <c r="AF94" s="128"/>
      <c r="AG94" s="129"/>
      <c r="AH94" s="127"/>
      <c r="AI94" s="128"/>
      <c r="AJ94" s="129"/>
      <c r="AK94" s="127"/>
      <c r="AL94" s="128"/>
      <c r="AM94" s="129"/>
      <c r="AN94" s="144"/>
      <c r="AO94" s="143"/>
      <c r="AP94" s="129"/>
      <c r="AQ94" s="144"/>
      <c r="AR94" s="143"/>
      <c r="AS94" s="129"/>
      <c r="AT94" s="144"/>
      <c r="AU94" s="143"/>
      <c r="AV94" s="129"/>
    </row>
    <row r="95" spans="1:48" x14ac:dyDescent="0.25">
      <c r="A95" s="7">
        <v>89</v>
      </c>
      <c r="B95" s="130" t="s">
        <v>58</v>
      </c>
      <c r="C95" s="51">
        <v>22</v>
      </c>
      <c r="D95" s="84">
        <v>0.71499999999999997</v>
      </c>
      <c r="E95" s="84" t="s">
        <v>202</v>
      </c>
      <c r="F95" s="69">
        <v>40877</v>
      </c>
      <c r="G95" s="69">
        <v>40877</v>
      </c>
      <c r="H95" s="86" t="s">
        <v>660</v>
      </c>
      <c r="I95" s="65">
        <f t="shared" si="10"/>
        <v>803740.68000000017</v>
      </c>
      <c r="J95" s="17">
        <f t="shared" si="11"/>
        <v>136434.98042999994</v>
      </c>
      <c r="K95" s="18">
        <f t="shared" si="14"/>
        <v>0.1697499999999999</v>
      </c>
      <c r="L95" s="19">
        <f t="shared" si="13"/>
        <v>114379.36727879992</v>
      </c>
      <c r="M95" s="127">
        <v>208921.32000000033</v>
      </c>
      <c r="N95" s="128">
        <v>35464.394069999966</v>
      </c>
      <c r="O95" s="129">
        <v>29046.111878999964</v>
      </c>
      <c r="P95" s="127">
        <v>177352.19999999998</v>
      </c>
      <c r="Q95" s="128">
        <v>30105.53594999999</v>
      </c>
      <c r="R95" s="129">
        <v>25025.369227199975</v>
      </c>
      <c r="S95" s="127">
        <v>169118.21999999997</v>
      </c>
      <c r="T95" s="128">
        <v>28707.817845000005</v>
      </c>
      <c r="U95" s="129">
        <v>24599.194976399998</v>
      </c>
      <c r="V95" s="127">
        <v>144791.52000000002</v>
      </c>
      <c r="W95" s="128">
        <v>24578.360519999977</v>
      </c>
      <c r="X95" s="129">
        <v>21016.617751799989</v>
      </c>
      <c r="Y95" s="127">
        <v>92726.699999999939</v>
      </c>
      <c r="Z95" s="128">
        <v>15740.357324999994</v>
      </c>
      <c r="AA95" s="129">
        <v>13377.689506200002</v>
      </c>
      <c r="AB95" s="127">
        <v>10830.719999999985</v>
      </c>
      <c r="AC95" s="128">
        <v>1838.5147200000024</v>
      </c>
      <c r="AD95" s="129">
        <v>1314.3839381999994</v>
      </c>
      <c r="AE95" s="127"/>
      <c r="AF95" s="128"/>
      <c r="AG95" s="129"/>
      <c r="AH95" s="127"/>
      <c r="AI95" s="128"/>
      <c r="AJ95" s="129"/>
      <c r="AK95" s="127"/>
      <c r="AL95" s="128"/>
      <c r="AM95" s="129"/>
      <c r="AN95" s="144"/>
      <c r="AO95" s="143"/>
      <c r="AP95" s="129"/>
      <c r="AQ95" s="144"/>
      <c r="AR95" s="143"/>
      <c r="AS95" s="129"/>
      <c r="AT95" s="144"/>
      <c r="AU95" s="143"/>
      <c r="AV95" s="129"/>
    </row>
    <row r="96" spans="1:48" x14ac:dyDescent="0.25">
      <c r="A96" s="7">
        <v>90</v>
      </c>
      <c r="B96" s="130" t="s">
        <v>59</v>
      </c>
      <c r="C96" s="51">
        <v>263</v>
      </c>
      <c r="D96" s="84">
        <v>1.1000000000000001</v>
      </c>
      <c r="E96" s="84" t="s">
        <v>202</v>
      </c>
      <c r="F96" s="69">
        <v>41341</v>
      </c>
      <c r="G96" s="69">
        <v>41341</v>
      </c>
      <c r="H96" s="86" t="s">
        <v>273</v>
      </c>
      <c r="I96" s="65">
        <f t="shared" si="10"/>
        <v>2108259.2600000007</v>
      </c>
      <c r="J96" s="17">
        <f t="shared" si="11"/>
        <v>324650.84344739985</v>
      </c>
      <c r="K96" s="18">
        <f t="shared" si="14"/>
        <v>0.15398999999999988</v>
      </c>
      <c r="L96" s="19">
        <f t="shared" si="13"/>
        <v>270359.25047600007</v>
      </c>
      <c r="M96" s="127">
        <v>451392.98000000051</v>
      </c>
      <c r="N96" s="128">
        <v>69510.004990200017</v>
      </c>
      <c r="O96" s="129">
        <v>55738.238974799962</v>
      </c>
      <c r="P96" s="127">
        <v>366116.64</v>
      </c>
      <c r="Q96" s="128">
        <v>56378.301393600013</v>
      </c>
      <c r="R96" s="129">
        <v>46358.473963400036</v>
      </c>
      <c r="S96" s="127">
        <v>409767.14000000036</v>
      </c>
      <c r="T96" s="128">
        <v>63100.04188859999</v>
      </c>
      <c r="U96" s="129">
        <v>53925.318743600052</v>
      </c>
      <c r="V96" s="127">
        <v>345928.53999999992</v>
      </c>
      <c r="W96" s="128">
        <v>53269.535874599969</v>
      </c>
      <c r="X96" s="129">
        <v>45719.136148600002</v>
      </c>
      <c r="Y96" s="127">
        <v>285179.8600000001</v>
      </c>
      <c r="Z96" s="128">
        <v>43914.846641399985</v>
      </c>
      <c r="AA96" s="129">
        <v>38130.627461399992</v>
      </c>
      <c r="AB96" s="127">
        <v>249874.09999999995</v>
      </c>
      <c r="AC96" s="128">
        <v>38478.112658999911</v>
      </c>
      <c r="AD96" s="129">
        <v>30487.4551842</v>
      </c>
      <c r="AE96" s="127"/>
      <c r="AF96" s="128"/>
      <c r="AG96" s="129"/>
      <c r="AH96" s="127"/>
      <c r="AI96" s="128"/>
      <c r="AJ96" s="129"/>
      <c r="AK96" s="127"/>
      <c r="AL96" s="128"/>
      <c r="AM96" s="129"/>
      <c r="AN96" s="144"/>
      <c r="AO96" s="143"/>
      <c r="AP96" s="129"/>
      <c r="AQ96" s="144"/>
      <c r="AR96" s="143"/>
      <c r="AS96" s="129"/>
      <c r="AT96" s="144"/>
      <c r="AU96" s="143"/>
      <c r="AV96" s="129"/>
    </row>
    <row r="97" spans="1:48" x14ac:dyDescent="0.25">
      <c r="A97" s="7">
        <v>91</v>
      </c>
      <c r="B97" s="130" t="s">
        <v>497</v>
      </c>
      <c r="C97" s="51">
        <v>415</v>
      </c>
      <c r="D97" s="84">
        <v>0.4</v>
      </c>
      <c r="E97" s="84" t="s">
        <v>202</v>
      </c>
      <c r="F97" s="69">
        <v>42230</v>
      </c>
      <c r="G97" s="69">
        <v>42298</v>
      </c>
      <c r="H97" s="86" t="s">
        <v>500</v>
      </c>
      <c r="I97" s="65">
        <f t="shared" si="10"/>
        <v>860542.68000000028</v>
      </c>
      <c r="J97" s="17">
        <f t="shared" si="11"/>
        <v>154114.58856119998</v>
      </c>
      <c r="K97" s="18">
        <f t="shared" ref="K97" si="23">J97/I97</f>
        <v>0.17908999999999992</v>
      </c>
      <c r="L97" s="19">
        <f t="shared" si="13"/>
        <v>130177.53442880001</v>
      </c>
      <c r="M97" s="127">
        <v>176409.24000000011</v>
      </c>
      <c r="N97" s="128">
        <v>31593.130791599997</v>
      </c>
      <c r="O97" s="129">
        <v>26135.731670799989</v>
      </c>
      <c r="P97" s="127">
        <v>161240.2000000001</v>
      </c>
      <c r="Q97" s="128">
        <v>28876.507418000016</v>
      </c>
      <c r="R97" s="129">
        <v>24360.930885200018</v>
      </c>
      <c r="S97" s="127">
        <v>148462.83999999982</v>
      </c>
      <c r="T97" s="128">
        <v>26588.210015599991</v>
      </c>
      <c r="U97" s="129">
        <v>23035.686977200014</v>
      </c>
      <c r="V97" s="127">
        <v>155226.60000000003</v>
      </c>
      <c r="W97" s="128">
        <v>27799.531793999977</v>
      </c>
      <c r="X97" s="129">
        <v>24152.615609999972</v>
      </c>
      <c r="Y97" s="127">
        <v>125086</v>
      </c>
      <c r="Z97" s="128">
        <v>22401.651739999972</v>
      </c>
      <c r="AA97" s="129">
        <v>19278.126117199994</v>
      </c>
      <c r="AB97" s="127">
        <v>94117.800000000119</v>
      </c>
      <c r="AC97" s="128">
        <v>16855.556802000003</v>
      </c>
      <c r="AD97" s="129">
        <v>13214.443168399996</v>
      </c>
      <c r="AE97" s="127"/>
      <c r="AF97" s="128"/>
      <c r="AG97" s="129"/>
      <c r="AH97" s="127"/>
      <c r="AI97" s="128"/>
      <c r="AJ97" s="129"/>
      <c r="AK97" s="127"/>
      <c r="AL97" s="128"/>
      <c r="AM97" s="129"/>
      <c r="AN97" s="144"/>
      <c r="AO97" s="143"/>
      <c r="AP97" s="129"/>
      <c r="AQ97" s="144"/>
      <c r="AR97" s="143"/>
      <c r="AS97" s="129"/>
      <c r="AT97" s="144"/>
      <c r="AU97" s="143"/>
      <c r="AV97" s="129"/>
    </row>
    <row r="98" spans="1:48" s="132" customFormat="1" x14ac:dyDescent="0.25">
      <c r="A98" s="7">
        <v>92</v>
      </c>
      <c r="B98" s="130" t="s">
        <v>507</v>
      </c>
      <c r="C98" s="131">
        <v>420</v>
      </c>
      <c r="D98" s="84">
        <v>3.98</v>
      </c>
      <c r="E98" s="84" t="s">
        <v>202</v>
      </c>
      <c r="F98" s="69">
        <v>42690</v>
      </c>
      <c r="G98" s="69">
        <v>42690</v>
      </c>
      <c r="H98" s="86" t="s">
        <v>509</v>
      </c>
      <c r="I98" s="65">
        <f t="shared" si="10"/>
        <v>15039696.599999998</v>
      </c>
      <c r="J98" s="17">
        <f t="shared" si="11"/>
        <v>2159249.2408619998</v>
      </c>
      <c r="K98" s="18">
        <f t="shared" ref="K98" si="24">J98/I98</f>
        <v>0.14357</v>
      </c>
      <c r="L98" s="19">
        <f t="shared" si="13"/>
        <v>1738489.4861009994</v>
      </c>
      <c r="M98" s="127">
        <v>2690340.8999999985</v>
      </c>
      <c r="N98" s="128">
        <v>386252.2430130007</v>
      </c>
      <c r="O98" s="129">
        <v>303051.38149499957</v>
      </c>
      <c r="P98" s="127">
        <v>2534667.2999999998</v>
      </c>
      <c r="Q98" s="128">
        <v>363902.18426100019</v>
      </c>
      <c r="R98" s="129">
        <v>292716.50856600015</v>
      </c>
      <c r="S98" s="127">
        <v>2712408.3000000007</v>
      </c>
      <c r="T98" s="128">
        <v>389420.45963100012</v>
      </c>
      <c r="U98" s="129">
        <v>324287.78228699992</v>
      </c>
      <c r="V98" s="127">
        <v>2088000.600000002</v>
      </c>
      <c r="W98" s="128">
        <v>299774.24614199973</v>
      </c>
      <c r="X98" s="129">
        <v>253636.2197519998</v>
      </c>
      <c r="Y98" s="127">
        <v>2738918.9999999967</v>
      </c>
      <c r="Z98" s="128">
        <v>393226.6008299989</v>
      </c>
      <c r="AA98" s="129">
        <v>326115.46792499989</v>
      </c>
      <c r="AB98" s="127">
        <v>2275360.5000000005</v>
      </c>
      <c r="AC98" s="128">
        <v>326673.50698500033</v>
      </c>
      <c r="AD98" s="129">
        <v>238682.12607600002</v>
      </c>
      <c r="AE98" s="127"/>
      <c r="AF98" s="128"/>
      <c r="AG98" s="129"/>
      <c r="AH98" s="127"/>
      <c r="AI98" s="128"/>
      <c r="AJ98" s="129"/>
      <c r="AK98" s="127"/>
      <c r="AL98" s="128"/>
      <c r="AM98" s="129"/>
      <c r="AN98" s="144"/>
      <c r="AO98" s="143"/>
      <c r="AP98" s="129"/>
      <c r="AQ98" s="144"/>
      <c r="AR98" s="143"/>
      <c r="AS98" s="129"/>
      <c r="AT98" s="144"/>
      <c r="AU98" s="143"/>
      <c r="AV98" s="129"/>
    </row>
    <row r="99" spans="1:48" x14ac:dyDescent="0.25">
      <c r="A99" s="7"/>
      <c r="B99" s="130" t="s">
        <v>663</v>
      </c>
      <c r="C99" s="51">
        <v>417</v>
      </c>
      <c r="D99" s="84">
        <v>0.98</v>
      </c>
      <c r="E99" s="84" t="s">
        <v>202</v>
      </c>
      <c r="F99" s="69">
        <v>42117</v>
      </c>
      <c r="G99" s="69">
        <v>42117</v>
      </c>
      <c r="H99" s="86" t="s">
        <v>505</v>
      </c>
      <c r="I99" s="65">
        <f t="shared" si="10"/>
        <v>0</v>
      </c>
      <c r="J99" s="17">
        <f t="shared" si="11"/>
        <v>-8635.83</v>
      </c>
      <c r="K99" s="18" t="e">
        <f t="shared" ref="K99" si="25">J99/I99</f>
        <v>#DIV/0!</v>
      </c>
      <c r="L99" s="19">
        <f t="shared" si="13"/>
        <v>-8635.83</v>
      </c>
      <c r="M99" s="127">
        <v>0</v>
      </c>
      <c r="N99" s="128">
        <v>-8635.83</v>
      </c>
      <c r="O99" s="129">
        <v>-8635.83</v>
      </c>
      <c r="P99" s="127">
        <v>0</v>
      </c>
      <c r="Q99" s="128">
        <v>0</v>
      </c>
      <c r="R99" s="129">
        <v>0</v>
      </c>
      <c r="S99" s="127">
        <v>0</v>
      </c>
      <c r="T99" s="128">
        <v>0</v>
      </c>
      <c r="U99" s="129">
        <v>0</v>
      </c>
      <c r="V99" s="127">
        <v>0</v>
      </c>
      <c r="W99" s="128">
        <v>0</v>
      </c>
      <c r="X99" s="129">
        <v>0</v>
      </c>
      <c r="Y99" s="127">
        <v>0</v>
      </c>
      <c r="Z99" s="128">
        <v>0</v>
      </c>
      <c r="AA99" s="129">
        <v>0</v>
      </c>
      <c r="AB99" s="127">
        <v>0</v>
      </c>
      <c r="AC99" s="128">
        <v>0</v>
      </c>
      <c r="AD99" s="129">
        <v>0</v>
      </c>
      <c r="AE99" s="127"/>
      <c r="AF99" s="128"/>
      <c r="AG99" s="129"/>
      <c r="AH99" s="127"/>
      <c r="AI99" s="128"/>
      <c r="AJ99" s="129"/>
      <c r="AK99" s="127"/>
      <c r="AL99" s="128"/>
      <c r="AM99" s="129"/>
      <c r="AN99" s="127"/>
      <c r="AO99" s="128"/>
      <c r="AP99" s="129"/>
      <c r="AQ99" s="127"/>
      <c r="AR99" s="128"/>
      <c r="AS99" s="129"/>
      <c r="AT99" s="127"/>
      <c r="AU99" s="128"/>
      <c r="AV99" s="129"/>
    </row>
    <row r="100" spans="1:48" x14ac:dyDescent="0.25">
      <c r="A100" s="7">
        <v>93</v>
      </c>
      <c r="B100" s="130" t="s">
        <v>495</v>
      </c>
      <c r="C100" s="51">
        <v>406</v>
      </c>
      <c r="D100" s="84">
        <v>0.77</v>
      </c>
      <c r="E100" s="74" t="s">
        <v>202</v>
      </c>
      <c r="F100" s="69">
        <v>42174</v>
      </c>
      <c r="G100" s="69">
        <v>42174</v>
      </c>
      <c r="H100" s="86" t="s">
        <v>489</v>
      </c>
      <c r="I100" s="65">
        <f t="shared" si="10"/>
        <v>1907444.6300000004</v>
      </c>
      <c r="J100" s="17">
        <f t="shared" si="11"/>
        <v>323788.72594249982</v>
      </c>
      <c r="K100" s="18">
        <f t="shared" si="14"/>
        <v>0.16974999999999987</v>
      </c>
      <c r="L100" s="19">
        <f t="shared" si="13"/>
        <v>270117.29969580012</v>
      </c>
      <c r="M100" s="127">
        <v>336600.05000000022</v>
      </c>
      <c r="N100" s="128">
        <v>57137.858487499951</v>
      </c>
      <c r="O100" s="129">
        <v>46813.028341500038</v>
      </c>
      <c r="P100" s="127">
        <v>309901.55999999994</v>
      </c>
      <c r="Q100" s="128">
        <v>52605.789809999973</v>
      </c>
      <c r="R100" s="129">
        <v>44002.057734500006</v>
      </c>
      <c r="S100" s="127">
        <v>308335.79999999993</v>
      </c>
      <c r="T100" s="128">
        <v>52340.002050000003</v>
      </c>
      <c r="U100" s="129">
        <v>44933.727356800009</v>
      </c>
      <c r="V100" s="127">
        <v>317254.85999999981</v>
      </c>
      <c r="W100" s="128">
        <v>53854.012484999912</v>
      </c>
      <c r="X100" s="129">
        <v>46412.706732300008</v>
      </c>
      <c r="Y100" s="127">
        <v>325360.66000000027</v>
      </c>
      <c r="Z100" s="128">
        <v>55229.972035000013</v>
      </c>
      <c r="AA100" s="129">
        <v>47266.002707100044</v>
      </c>
      <c r="AB100" s="127">
        <v>309991.70000000024</v>
      </c>
      <c r="AC100" s="128">
        <v>52621.091074999982</v>
      </c>
      <c r="AD100" s="129">
        <v>40689.776823600005</v>
      </c>
      <c r="AE100" s="127"/>
      <c r="AF100" s="128"/>
      <c r="AG100" s="129"/>
      <c r="AH100" s="127"/>
      <c r="AI100" s="128"/>
      <c r="AJ100" s="129"/>
      <c r="AK100" s="127"/>
      <c r="AL100" s="128"/>
      <c r="AM100" s="129"/>
      <c r="AN100" s="144"/>
      <c r="AO100" s="143"/>
      <c r="AP100" s="129"/>
      <c r="AQ100" s="144"/>
      <c r="AR100" s="143"/>
      <c r="AS100" s="129"/>
      <c r="AT100" s="144"/>
      <c r="AU100" s="143"/>
      <c r="AV100" s="129"/>
    </row>
    <row r="101" spans="1:48" x14ac:dyDescent="0.25">
      <c r="A101" s="7"/>
      <c r="B101" s="56"/>
      <c r="C101" s="56"/>
      <c r="D101" s="84">
        <f>SUM(D59:D100)-D82-D99</f>
        <v>64.914999999999992</v>
      </c>
      <c r="E101" s="84"/>
      <c r="F101" s="69"/>
      <c r="G101" s="69"/>
      <c r="H101" s="100" t="s">
        <v>476</v>
      </c>
      <c r="I101" s="95">
        <f t="shared" ref="I101:AV101" si="26">SUM(I59:I100)</f>
        <v>190018516.04972002</v>
      </c>
      <c r="J101" s="95">
        <f t="shared" si="26"/>
        <v>27441876.709110145</v>
      </c>
      <c r="K101" s="116" t="e">
        <f t="shared" si="26"/>
        <v>#DIV/0!</v>
      </c>
      <c r="L101" s="95">
        <f t="shared" si="26"/>
        <v>22146707.220779695</v>
      </c>
      <c r="M101" s="95">
        <f t="shared" si="26"/>
        <v>32927738.709208008</v>
      </c>
      <c r="N101" s="95">
        <f t="shared" si="26"/>
        <v>4788568.2305413354</v>
      </c>
      <c r="O101" s="95">
        <f t="shared" si="26"/>
        <v>3772800.2695471286</v>
      </c>
      <c r="P101" s="95">
        <f t="shared" si="26"/>
        <v>32607242.555779997</v>
      </c>
      <c r="Q101" s="95">
        <f t="shared" si="26"/>
        <v>4719871.3446207102</v>
      </c>
      <c r="R101" s="95">
        <f t="shared" si="26"/>
        <v>3804119.6544014839</v>
      </c>
      <c r="S101" s="95">
        <f t="shared" si="26"/>
        <v>34812240.969252005</v>
      </c>
      <c r="T101" s="95">
        <f t="shared" si="26"/>
        <v>5029601.1082119029</v>
      </c>
      <c r="U101" s="95">
        <f t="shared" si="26"/>
        <v>4194198.9387305104</v>
      </c>
      <c r="V101" s="95">
        <f t="shared" si="26"/>
        <v>32274753.55388001</v>
      </c>
      <c r="W101" s="95">
        <f t="shared" si="26"/>
        <v>4656735.0058703329</v>
      </c>
      <c r="X101" s="95">
        <f t="shared" si="26"/>
        <v>3903885.2195911906</v>
      </c>
      <c r="Y101" s="95">
        <f t="shared" si="26"/>
        <v>31151378.047200002</v>
      </c>
      <c r="Z101" s="95">
        <f t="shared" si="26"/>
        <v>4502043.8267768808</v>
      </c>
      <c r="AA101" s="95">
        <f t="shared" si="26"/>
        <v>3742666.6012788443</v>
      </c>
      <c r="AB101" s="95">
        <f t="shared" si="26"/>
        <v>26245162.214400001</v>
      </c>
      <c r="AC101" s="95">
        <f t="shared" si="26"/>
        <v>3745057.1930889841</v>
      </c>
      <c r="AD101" s="95">
        <f t="shared" si="26"/>
        <v>2729036.5372305345</v>
      </c>
      <c r="AE101" s="95">
        <f t="shared" si="26"/>
        <v>0</v>
      </c>
      <c r="AF101" s="95">
        <f t="shared" si="26"/>
        <v>0</v>
      </c>
      <c r="AG101" s="95">
        <f t="shared" si="26"/>
        <v>0</v>
      </c>
      <c r="AH101" s="95">
        <f t="shared" si="26"/>
        <v>0</v>
      </c>
      <c r="AI101" s="95">
        <f t="shared" si="26"/>
        <v>0</v>
      </c>
      <c r="AJ101" s="95">
        <f t="shared" si="26"/>
        <v>0</v>
      </c>
      <c r="AK101" s="95">
        <f t="shared" si="26"/>
        <v>0</v>
      </c>
      <c r="AL101" s="95">
        <f t="shared" si="26"/>
        <v>0</v>
      </c>
      <c r="AM101" s="95">
        <f t="shared" si="26"/>
        <v>0</v>
      </c>
      <c r="AN101" s="95">
        <f t="shared" si="26"/>
        <v>0</v>
      </c>
      <c r="AO101" s="95">
        <f t="shared" si="26"/>
        <v>0</v>
      </c>
      <c r="AP101" s="95">
        <f t="shared" si="26"/>
        <v>0</v>
      </c>
      <c r="AQ101" s="95">
        <f t="shared" si="26"/>
        <v>0</v>
      </c>
      <c r="AR101" s="95">
        <f t="shared" si="26"/>
        <v>0</v>
      </c>
      <c r="AS101" s="95">
        <f t="shared" si="26"/>
        <v>0</v>
      </c>
      <c r="AT101" s="95">
        <f t="shared" si="26"/>
        <v>0</v>
      </c>
      <c r="AU101" s="95">
        <f t="shared" si="26"/>
        <v>0</v>
      </c>
      <c r="AV101" s="95">
        <f t="shared" si="26"/>
        <v>0</v>
      </c>
    </row>
    <row r="102" spans="1:48" x14ac:dyDescent="0.25">
      <c r="A102" s="7"/>
      <c r="B102" s="56"/>
      <c r="C102" s="56"/>
      <c r="D102" s="84"/>
      <c r="E102" s="84"/>
      <c r="F102" s="69"/>
      <c r="G102" s="69"/>
      <c r="H102" s="86"/>
      <c r="I102" s="96"/>
      <c r="J102" s="97"/>
      <c r="K102" s="98"/>
      <c r="L102" s="99"/>
      <c r="M102" s="20"/>
      <c r="N102" s="21"/>
      <c r="O102" s="22"/>
      <c r="P102" s="20"/>
      <c r="Q102" s="21"/>
      <c r="R102" s="22"/>
      <c r="S102" s="20"/>
      <c r="T102" s="21"/>
      <c r="U102" s="22"/>
      <c r="V102" s="20"/>
      <c r="W102" s="21"/>
      <c r="X102" s="22"/>
      <c r="Y102" s="20"/>
      <c r="Z102" s="21"/>
      <c r="AA102" s="22"/>
      <c r="AB102" s="20"/>
      <c r="AC102" s="21"/>
      <c r="AD102" s="22"/>
      <c r="AE102" s="20"/>
      <c r="AF102" s="21"/>
      <c r="AG102" s="22"/>
      <c r="AH102" s="20"/>
      <c r="AI102" s="21"/>
      <c r="AJ102" s="22"/>
      <c r="AK102" s="20"/>
      <c r="AL102" s="21"/>
      <c r="AM102" s="22"/>
      <c r="AN102" s="20"/>
      <c r="AO102" s="21"/>
      <c r="AP102" s="22"/>
      <c r="AQ102" s="20"/>
      <c r="AR102" s="21"/>
      <c r="AS102" s="22"/>
      <c r="AT102" s="20"/>
      <c r="AU102" s="21"/>
      <c r="AV102" s="22"/>
    </row>
    <row r="103" spans="1:48" x14ac:dyDescent="0.25">
      <c r="A103" s="7">
        <v>94</v>
      </c>
      <c r="B103" s="58" t="s">
        <v>463</v>
      </c>
      <c r="C103" s="125">
        <v>43</v>
      </c>
      <c r="D103" s="84">
        <v>0.16500000000000001</v>
      </c>
      <c r="E103" s="84" t="s">
        <v>233</v>
      </c>
      <c r="F103" s="69">
        <v>37349</v>
      </c>
      <c r="G103" s="69">
        <v>39934</v>
      </c>
      <c r="H103" s="86" t="s">
        <v>290</v>
      </c>
      <c r="I103" s="65">
        <f t="shared" ref="I103:I133" si="27">M103+P103+S103+V103+Y103+AB103+AE103+AH103+AK103+AN103+AQ103+AT103</f>
        <v>332490.54399999999</v>
      </c>
      <c r="J103" s="17">
        <f t="shared" ref="J103:J133" si="28">N103+Q103+T103+W103+Z103+AC103+AF103+AI103+AL103+AO103+AR103+AU103</f>
        <v>33551.62079504002</v>
      </c>
      <c r="K103" s="18">
        <f t="shared" ref="K103:K141" si="29">J103/I103</f>
        <v>0.10091000000000007</v>
      </c>
      <c r="L103" s="19">
        <f t="shared" ref="L103:L133" si="30">O103+R103+U103+X103+AA103+AD103+AG103+AJ103+AM103+AP103+AS103+AV103</f>
        <v>24362.511236719994</v>
      </c>
      <c r="M103" s="127">
        <v>55428.143999999978</v>
      </c>
      <c r="N103" s="128">
        <v>5593.2540110400068</v>
      </c>
      <c r="O103" s="129">
        <v>3887.2391614400035</v>
      </c>
      <c r="P103" s="127">
        <v>56792.231999999967</v>
      </c>
      <c r="Q103" s="128">
        <v>5730.9041311200008</v>
      </c>
      <c r="R103" s="129">
        <v>4146.5319282399969</v>
      </c>
      <c r="S103" s="127">
        <v>57979.120000000024</v>
      </c>
      <c r="T103" s="128">
        <v>5850.6729991999982</v>
      </c>
      <c r="U103" s="129">
        <v>4468.4901769599956</v>
      </c>
      <c r="V103" s="148">
        <v>50950.567999999956</v>
      </c>
      <c r="W103" s="143">
        <v>5141.4218168799989</v>
      </c>
      <c r="X103" s="149">
        <v>3935.8875785599967</v>
      </c>
      <c r="Y103" s="148">
        <v>72757.576000000045</v>
      </c>
      <c r="Z103" s="143">
        <v>7341.9669941600096</v>
      </c>
      <c r="AA103" s="149">
        <v>5496.3788559200038</v>
      </c>
      <c r="AB103" s="148">
        <v>38582.903999999988</v>
      </c>
      <c r="AC103" s="143">
        <v>3893.400842640001</v>
      </c>
      <c r="AD103" s="149">
        <v>2427.9835355999994</v>
      </c>
      <c r="AE103" s="148"/>
      <c r="AF103" s="143"/>
      <c r="AG103" s="149"/>
      <c r="AH103" s="148"/>
      <c r="AI103" s="143"/>
      <c r="AJ103" s="149"/>
      <c r="AK103" s="127"/>
      <c r="AL103" s="128"/>
      <c r="AM103" s="129"/>
      <c r="AN103" s="144"/>
      <c r="AO103" s="143"/>
      <c r="AP103" s="129"/>
      <c r="AQ103" s="144"/>
      <c r="AR103" s="143"/>
      <c r="AS103" s="129"/>
      <c r="AT103" s="144"/>
      <c r="AU103" s="143"/>
      <c r="AV103" s="129"/>
    </row>
    <row r="104" spans="1:48" x14ac:dyDescent="0.25">
      <c r="A104" s="15">
        <v>95</v>
      </c>
      <c r="B104" s="58" t="s">
        <v>615</v>
      </c>
      <c r="C104" s="125">
        <v>341</v>
      </c>
      <c r="D104" s="84">
        <v>0.05</v>
      </c>
      <c r="E104" s="84" t="s">
        <v>233</v>
      </c>
      <c r="F104" s="69">
        <v>36697</v>
      </c>
      <c r="G104" s="69">
        <v>39508</v>
      </c>
      <c r="H104" s="86" t="s">
        <v>291</v>
      </c>
      <c r="I104" s="65">
        <f t="shared" si="27"/>
        <v>77830.397999999986</v>
      </c>
      <c r="J104" s="17">
        <f t="shared" si="28"/>
        <v>12276.188676540005</v>
      </c>
      <c r="K104" s="18">
        <f t="shared" si="29"/>
        <v>0.15773000000000009</v>
      </c>
      <c r="L104" s="19">
        <f t="shared" si="30"/>
        <v>10060.439894810999</v>
      </c>
      <c r="M104" s="127">
        <v>22951.372500000009</v>
      </c>
      <c r="N104" s="128">
        <v>3620.1199844250004</v>
      </c>
      <c r="O104" s="129">
        <v>2917.1969848529961</v>
      </c>
      <c r="P104" s="127">
        <v>22957.995299999977</v>
      </c>
      <c r="Q104" s="128">
        <v>3621.1645986689996</v>
      </c>
      <c r="R104" s="129">
        <v>2955.4931024430025</v>
      </c>
      <c r="S104" s="127">
        <v>15302.186100000003</v>
      </c>
      <c r="T104" s="128">
        <v>2413.6138135530027</v>
      </c>
      <c r="U104" s="129">
        <v>2026.9708293119995</v>
      </c>
      <c r="V104" s="127">
        <v>9988.3616999999977</v>
      </c>
      <c r="W104" s="128">
        <v>1575.4642909410004</v>
      </c>
      <c r="X104" s="129">
        <v>1339.2075851460008</v>
      </c>
      <c r="Y104" s="127">
        <v>3086.012999999999</v>
      </c>
      <c r="Z104" s="128">
        <v>486.75683049000071</v>
      </c>
      <c r="AA104" s="129">
        <v>410.96510078100044</v>
      </c>
      <c r="AB104" s="127">
        <v>3544.4693999999977</v>
      </c>
      <c r="AC104" s="128">
        <v>559.06915846200002</v>
      </c>
      <c r="AD104" s="129">
        <v>410.60629227599998</v>
      </c>
      <c r="AE104" s="127"/>
      <c r="AF104" s="128"/>
      <c r="AG104" s="129"/>
      <c r="AH104" s="127"/>
      <c r="AI104" s="128"/>
      <c r="AJ104" s="129"/>
      <c r="AK104" s="127"/>
      <c r="AL104" s="128"/>
      <c r="AM104" s="129"/>
      <c r="AN104" s="144"/>
      <c r="AO104" s="143"/>
      <c r="AP104" s="129"/>
      <c r="AQ104" s="144"/>
      <c r="AR104" s="143"/>
      <c r="AS104" s="129"/>
      <c r="AT104" s="144"/>
      <c r="AU104" s="143"/>
      <c r="AV104" s="129"/>
    </row>
    <row r="105" spans="1:48" x14ac:dyDescent="0.25">
      <c r="A105" s="7">
        <v>96</v>
      </c>
      <c r="B105" s="58" t="s">
        <v>60</v>
      </c>
      <c r="C105" s="125">
        <v>49</v>
      </c>
      <c r="D105" s="84">
        <v>0.6</v>
      </c>
      <c r="E105" s="84" t="s">
        <v>233</v>
      </c>
      <c r="F105" s="69">
        <v>37329</v>
      </c>
      <c r="G105" s="69">
        <v>39934</v>
      </c>
      <c r="H105" s="86" t="s">
        <v>292</v>
      </c>
      <c r="I105" s="65">
        <f t="shared" si="27"/>
        <v>772437.14399999985</v>
      </c>
      <c r="J105" s="17">
        <f t="shared" si="28"/>
        <v>43534.557435839997</v>
      </c>
      <c r="K105" s="18">
        <f t="shared" si="29"/>
        <v>5.6360000000000007E-2</v>
      </c>
      <c r="L105" s="19">
        <f t="shared" si="30"/>
        <v>22008.769324079982</v>
      </c>
      <c r="M105" s="127">
        <v>192542.51999999993</v>
      </c>
      <c r="N105" s="128">
        <v>10851.69642719999</v>
      </c>
      <c r="O105" s="129">
        <v>4910.5698160799957</v>
      </c>
      <c r="P105" s="127">
        <v>260507.71200000006</v>
      </c>
      <c r="Q105" s="128">
        <v>14682.214648319998</v>
      </c>
      <c r="R105" s="129">
        <v>7056.7683962399915</v>
      </c>
      <c r="S105" s="127">
        <v>201323.01599999997</v>
      </c>
      <c r="T105" s="128">
        <v>11346.56518176001</v>
      </c>
      <c r="U105" s="129">
        <v>6474.9571499999956</v>
      </c>
      <c r="V105" s="127">
        <v>69052.511999999886</v>
      </c>
      <c r="W105" s="128">
        <v>3891.7995763200015</v>
      </c>
      <c r="X105" s="129">
        <v>2201.8646589599998</v>
      </c>
      <c r="Y105" s="127">
        <v>39171.792000000052</v>
      </c>
      <c r="Z105" s="128">
        <v>2207.7221971199961</v>
      </c>
      <c r="AA105" s="129">
        <v>1198.9941976800003</v>
      </c>
      <c r="AB105" s="127">
        <v>9839.5920000000096</v>
      </c>
      <c r="AC105" s="128">
        <v>554.55940511999995</v>
      </c>
      <c r="AD105" s="129">
        <v>165.61510512000001</v>
      </c>
      <c r="AE105" s="127"/>
      <c r="AF105" s="128"/>
      <c r="AG105" s="129"/>
      <c r="AH105" s="127"/>
      <c r="AI105" s="128"/>
      <c r="AJ105" s="129"/>
      <c r="AK105" s="127"/>
      <c r="AL105" s="128"/>
      <c r="AM105" s="129"/>
      <c r="AN105" s="144"/>
      <c r="AO105" s="143"/>
      <c r="AP105" s="129"/>
      <c r="AQ105" s="144"/>
      <c r="AR105" s="143"/>
      <c r="AS105" s="129"/>
      <c r="AT105" s="144"/>
      <c r="AU105" s="143"/>
      <c r="AV105" s="129"/>
    </row>
    <row r="106" spans="1:48" x14ac:dyDescent="0.25">
      <c r="A106" s="7">
        <v>97</v>
      </c>
      <c r="B106" s="58" t="s">
        <v>61</v>
      </c>
      <c r="C106" s="125">
        <v>50</v>
      </c>
      <c r="D106" s="84">
        <v>0.3</v>
      </c>
      <c r="E106" s="84" t="s">
        <v>233</v>
      </c>
      <c r="F106" s="69">
        <v>37613</v>
      </c>
      <c r="G106" s="69">
        <v>39417</v>
      </c>
      <c r="H106" s="86" t="s">
        <v>293</v>
      </c>
      <c r="I106" s="65">
        <f t="shared" si="27"/>
        <v>521159.02799999999</v>
      </c>
      <c r="J106" s="17">
        <f t="shared" si="28"/>
        <v>74973.93776808001</v>
      </c>
      <c r="K106" s="18">
        <f t="shared" si="29"/>
        <v>0.14386000000000002</v>
      </c>
      <c r="L106" s="19">
        <f t="shared" si="30"/>
        <v>60766.777650360003</v>
      </c>
      <c r="M106" s="127">
        <v>129598.27200000003</v>
      </c>
      <c r="N106" s="128">
        <v>18644.00740992001</v>
      </c>
      <c r="O106" s="129">
        <v>14679.765371760013</v>
      </c>
      <c r="P106" s="127">
        <v>152590.00800000006</v>
      </c>
      <c r="Q106" s="128">
        <v>21951.598550879989</v>
      </c>
      <c r="R106" s="129">
        <v>17582.531101920002</v>
      </c>
      <c r="S106" s="127">
        <v>158004.25199999989</v>
      </c>
      <c r="T106" s="128">
        <v>22730.491692720025</v>
      </c>
      <c r="U106" s="129">
        <v>18908.229909959984</v>
      </c>
      <c r="V106" s="127">
        <v>49977.371999999988</v>
      </c>
      <c r="W106" s="128">
        <v>7189.7447359200014</v>
      </c>
      <c r="X106" s="129">
        <v>6122.1225657599998</v>
      </c>
      <c r="Y106" s="127">
        <v>21024.972000000002</v>
      </c>
      <c r="Z106" s="128">
        <v>3024.6524719200002</v>
      </c>
      <c r="AA106" s="129">
        <v>2467.5113882400001</v>
      </c>
      <c r="AB106" s="127">
        <v>9964.1520000000055</v>
      </c>
      <c r="AC106" s="128">
        <v>1433.4429067199999</v>
      </c>
      <c r="AD106" s="129">
        <v>1006.6173127199999</v>
      </c>
      <c r="AE106" s="127"/>
      <c r="AF106" s="128"/>
      <c r="AG106" s="129"/>
      <c r="AH106" s="127"/>
      <c r="AI106" s="128"/>
      <c r="AJ106" s="129"/>
      <c r="AK106" s="127"/>
      <c r="AL106" s="128"/>
      <c r="AM106" s="129"/>
      <c r="AN106" s="144"/>
      <c r="AO106" s="143"/>
      <c r="AP106" s="129"/>
      <c r="AQ106" s="144"/>
      <c r="AR106" s="143"/>
      <c r="AS106" s="129"/>
      <c r="AT106" s="144"/>
      <c r="AU106" s="143"/>
      <c r="AV106" s="129"/>
    </row>
    <row r="107" spans="1:48" x14ac:dyDescent="0.25">
      <c r="A107" s="15">
        <v>98</v>
      </c>
      <c r="B107" s="58" t="s">
        <v>617</v>
      </c>
      <c r="C107" s="125">
        <v>342</v>
      </c>
      <c r="D107" s="84">
        <v>0.115</v>
      </c>
      <c r="E107" s="84" t="s">
        <v>233</v>
      </c>
      <c r="F107" s="69">
        <v>36819</v>
      </c>
      <c r="G107" s="69">
        <v>39448</v>
      </c>
      <c r="H107" s="86" t="s">
        <v>294</v>
      </c>
      <c r="I107" s="65">
        <f t="shared" si="27"/>
        <v>152897.85000000003</v>
      </c>
      <c r="J107" s="17">
        <f t="shared" si="28"/>
        <v>23940.745353000002</v>
      </c>
      <c r="K107" s="18">
        <f t="shared" si="29"/>
        <v>0.15657999999999997</v>
      </c>
      <c r="L107" s="19">
        <f t="shared" si="30"/>
        <v>19433.140404749996</v>
      </c>
      <c r="M107" s="127">
        <v>32178.349999999969</v>
      </c>
      <c r="N107" s="128">
        <v>5038.4860430000026</v>
      </c>
      <c r="O107" s="129">
        <v>4011.6640449999995</v>
      </c>
      <c r="P107" s="127">
        <v>46317.875000000058</v>
      </c>
      <c r="Q107" s="128">
        <v>7252.452867500002</v>
      </c>
      <c r="R107" s="129">
        <v>5903.2211910000042</v>
      </c>
      <c r="S107" s="127">
        <v>49035.375000000007</v>
      </c>
      <c r="T107" s="128">
        <v>7677.9590175000021</v>
      </c>
      <c r="U107" s="129">
        <v>6458.3695432499935</v>
      </c>
      <c r="V107" s="127">
        <v>12776.849999999989</v>
      </c>
      <c r="W107" s="128">
        <v>2000.5991729999994</v>
      </c>
      <c r="X107" s="129">
        <v>1670.1845177499993</v>
      </c>
      <c r="Y107" s="127">
        <v>6994.7000000000007</v>
      </c>
      <c r="Z107" s="128">
        <v>1095.2301259999999</v>
      </c>
      <c r="AA107" s="129">
        <v>869.82160250000038</v>
      </c>
      <c r="AB107" s="127">
        <v>5594.7000000000007</v>
      </c>
      <c r="AC107" s="128">
        <v>876.01812599999971</v>
      </c>
      <c r="AD107" s="129">
        <v>519.87950525000008</v>
      </c>
      <c r="AE107" s="127"/>
      <c r="AF107" s="128"/>
      <c r="AG107" s="129"/>
      <c r="AH107" s="127"/>
      <c r="AI107" s="128"/>
      <c r="AJ107" s="129"/>
      <c r="AK107" s="127"/>
      <c r="AL107" s="128"/>
      <c r="AM107" s="129"/>
      <c r="AN107" s="144"/>
      <c r="AO107" s="143"/>
      <c r="AP107" s="129"/>
      <c r="AQ107" s="144"/>
      <c r="AR107" s="143"/>
      <c r="AS107" s="129"/>
      <c r="AT107" s="144"/>
      <c r="AU107" s="143"/>
      <c r="AV107" s="129"/>
    </row>
    <row r="108" spans="1:48" x14ac:dyDescent="0.25">
      <c r="A108" s="7">
        <v>99</v>
      </c>
      <c r="B108" s="58" t="s">
        <v>62</v>
      </c>
      <c r="C108" s="125">
        <v>52</v>
      </c>
      <c r="D108" s="84">
        <v>0.23499999999999999</v>
      </c>
      <c r="E108" s="84" t="s">
        <v>233</v>
      </c>
      <c r="F108" s="69">
        <v>36523</v>
      </c>
      <c r="G108" s="69">
        <v>39630</v>
      </c>
      <c r="H108" s="86" t="s">
        <v>295</v>
      </c>
      <c r="I108" s="65">
        <f t="shared" si="27"/>
        <v>351564.84650560032</v>
      </c>
      <c r="J108" s="17">
        <f t="shared" si="28"/>
        <v>50576.118818295603</v>
      </c>
      <c r="K108" s="18">
        <f t="shared" si="29"/>
        <v>0.14385999999999982</v>
      </c>
      <c r="L108" s="19">
        <f t="shared" si="30"/>
        <v>40852.542064935893</v>
      </c>
      <c r="M108" s="127">
        <v>71397.424329600035</v>
      </c>
      <c r="N108" s="128">
        <v>10271.233464056251</v>
      </c>
      <c r="O108" s="129">
        <v>8083.4391103818425</v>
      </c>
      <c r="P108" s="127">
        <v>90515.457099200125</v>
      </c>
      <c r="Q108" s="128">
        <v>13021.553658290904</v>
      </c>
      <c r="R108" s="129">
        <v>10368.292125577038</v>
      </c>
      <c r="S108" s="127">
        <v>102265.33025440018</v>
      </c>
      <c r="T108" s="128">
        <v>14711.890410397986</v>
      </c>
      <c r="U108" s="129">
        <v>12215.584722145653</v>
      </c>
      <c r="V108" s="127">
        <v>36291.038966400032</v>
      </c>
      <c r="W108" s="128">
        <v>5220.8288657063058</v>
      </c>
      <c r="X108" s="129">
        <v>4363.1559009874863</v>
      </c>
      <c r="Y108" s="127">
        <v>35419.914404799973</v>
      </c>
      <c r="Z108" s="128">
        <v>5095.5088862745279</v>
      </c>
      <c r="AA108" s="129">
        <v>4174.6759006159018</v>
      </c>
      <c r="AB108" s="127">
        <v>15675.6814512</v>
      </c>
      <c r="AC108" s="128">
        <v>2255.1035335696347</v>
      </c>
      <c r="AD108" s="129">
        <v>1647.3943052279692</v>
      </c>
      <c r="AE108" s="127"/>
      <c r="AF108" s="128"/>
      <c r="AG108" s="129"/>
      <c r="AH108" s="127"/>
      <c r="AI108" s="128"/>
      <c r="AJ108" s="129"/>
      <c r="AK108" s="127"/>
      <c r="AL108" s="128"/>
      <c r="AM108" s="129"/>
      <c r="AN108" s="144"/>
      <c r="AO108" s="143"/>
      <c r="AP108" s="129"/>
      <c r="AQ108" s="144"/>
      <c r="AR108" s="143"/>
      <c r="AS108" s="129"/>
      <c r="AT108" s="144"/>
      <c r="AU108" s="143"/>
      <c r="AV108" s="129"/>
    </row>
    <row r="109" spans="1:48" x14ac:dyDescent="0.25">
      <c r="A109" s="7">
        <v>100</v>
      </c>
      <c r="B109" s="58" t="s">
        <v>664</v>
      </c>
      <c r="C109" s="125">
        <v>360</v>
      </c>
      <c r="D109" s="84">
        <v>0.13200000000000001</v>
      </c>
      <c r="E109" s="84" t="s">
        <v>233</v>
      </c>
      <c r="F109" s="69">
        <v>36342</v>
      </c>
      <c r="G109" s="69">
        <v>39630</v>
      </c>
      <c r="H109" s="86" t="s">
        <v>358</v>
      </c>
      <c r="I109" s="65">
        <f t="shared" si="27"/>
        <v>134224.35300000009</v>
      </c>
      <c r="J109" s="17">
        <f t="shared" si="28"/>
        <v>21016.849192740006</v>
      </c>
      <c r="K109" s="18">
        <f>J109/I109</f>
        <v>0.15657999999999994</v>
      </c>
      <c r="L109" s="19">
        <f t="shared" si="30"/>
        <v>17357.704241465006</v>
      </c>
      <c r="M109" s="127">
        <v>35493.600000000013</v>
      </c>
      <c r="N109" s="128">
        <v>5557.5878880000082</v>
      </c>
      <c r="O109" s="129">
        <v>4464.0460587449979</v>
      </c>
      <c r="P109" s="127">
        <v>36765.949000000022</v>
      </c>
      <c r="Q109" s="128">
        <v>5756.8122944200013</v>
      </c>
      <c r="R109" s="129">
        <v>4685.2222897000029</v>
      </c>
      <c r="S109" s="127">
        <v>49721.297500000052</v>
      </c>
      <c r="T109" s="128">
        <v>7785.3607625499944</v>
      </c>
      <c r="U109" s="129">
        <v>6569.2672082500058</v>
      </c>
      <c r="V109" s="127">
        <v>10201.085999999999</v>
      </c>
      <c r="W109" s="128">
        <v>1597.286045880001</v>
      </c>
      <c r="X109" s="129">
        <v>1372.00664598</v>
      </c>
      <c r="Y109" s="127">
        <v>1805.9395000000002</v>
      </c>
      <c r="Z109" s="128">
        <v>282.77400690999997</v>
      </c>
      <c r="AA109" s="129">
        <v>239.74016812500005</v>
      </c>
      <c r="AB109" s="127">
        <v>236.48099999999999</v>
      </c>
      <c r="AC109" s="128">
        <v>37.028194980000002</v>
      </c>
      <c r="AD109" s="129">
        <v>27.421870665</v>
      </c>
      <c r="AE109" s="127"/>
      <c r="AF109" s="128"/>
      <c r="AG109" s="129"/>
      <c r="AH109" s="127"/>
      <c r="AI109" s="128"/>
      <c r="AJ109" s="129"/>
      <c r="AK109" s="127"/>
      <c r="AL109" s="128"/>
      <c r="AM109" s="129"/>
      <c r="AN109" s="144"/>
      <c r="AO109" s="143"/>
      <c r="AP109" s="129"/>
      <c r="AQ109" s="144"/>
      <c r="AR109" s="143"/>
      <c r="AS109" s="129"/>
      <c r="AT109" s="144"/>
      <c r="AU109" s="143"/>
      <c r="AV109" s="129"/>
    </row>
    <row r="110" spans="1:48" x14ac:dyDescent="0.25">
      <c r="A110" s="15">
        <v>101</v>
      </c>
      <c r="B110" s="58" t="s">
        <v>63</v>
      </c>
      <c r="C110" s="125">
        <v>62</v>
      </c>
      <c r="D110" s="84">
        <v>0.375</v>
      </c>
      <c r="E110" s="84" t="s">
        <v>233</v>
      </c>
      <c r="F110" s="69">
        <v>37618</v>
      </c>
      <c r="G110" s="69">
        <v>39539</v>
      </c>
      <c r="H110" s="86" t="s">
        <v>296</v>
      </c>
      <c r="I110" s="65">
        <f t="shared" si="27"/>
        <v>615505.27440000011</v>
      </c>
      <c r="J110" s="17">
        <f t="shared" si="28"/>
        <v>85358.271453792069</v>
      </c>
      <c r="K110" s="18">
        <f t="shared" si="29"/>
        <v>0.13868000000000008</v>
      </c>
      <c r="L110" s="19">
        <f t="shared" si="30"/>
        <v>68310.783934067993</v>
      </c>
      <c r="M110" s="127">
        <v>148217.62920000017</v>
      </c>
      <c r="N110" s="128">
        <v>20554.820817456031</v>
      </c>
      <c r="O110" s="129">
        <v>15964.824610680005</v>
      </c>
      <c r="P110" s="127">
        <v>181385.69040000005</v>
      </c>
      <c r="Q110" s="128">
        <v>25154.567544672023</v>
      </c>
      <c r="R110" s="129">
        <v>19891.054033367993</v>
      </c>
      <c r="S110" s="127">
        <v>161303.78039999984</v>
      </c>
      <c r="T110" s="128">
        <v>22369.608265872022</v>
      </c>
      <c r="U110" s="129">
        <v>18460.590639060007</v>
      </c>
      <c r="V110" s="127">
        <v>67258.145999999979</v>
      </c>
      <c r="W110" s="128">
        <v>9327.3596872800026</v>
      </c>
      <c r="X110" s="129">
        <v>7716.8643636480001</v>
      </c>
      <c r="Y110" s="127">
        <v>40484.495999999992</v>
      </c>
      <c r="Z110" s="128">
        <v>5614.3899052800043</v>
      </c>
      <c r="AA110" s="129">
        <v>4592.6354653560029</v>
      </c>
      <c r="AB110" s="127">
        <v>16855.532400000007</v>
      </c>
      <c r="AC110" s="128">
        <v>2337.5252332319997</v>
      </c>
      <c r="AD110" s="129">
        <v>1684.8148219560005</v>
      </c>
      <c r="AE110" s="127"/>
      <c r="AF110" s="128"/>
      <c r="AG110" s="129"/>
      <c r="AH110" s="127"/>
      <c r="AI110" s="128"/>
      <c r="AJ110" s="129"/>
      <c r="AK110" s="127"/>
      <c r="AL110" s="128"/>
      <c r="AM110" s="129"/>
      <c r="AN110" s="144"/>
      <c r="AO110" s="143"/>
      <c r="AP110" s="129"/>
      <c r="AQ110" s="144"/>
      <c r="AR110" s="143"/>
      <c r="AS110" s="129"/>
      <c r="AT110" s="144"/>
      <c r="AU110" s="143"/>
      <c r="AV110" s="129"/>
    </row>
    <row r="111" spans="1:48" x14ac:dyDescent="0.25">
      <c r="A111" s="7">
        <v>102</v>
      </c>
      <c r="B111" s="55" t="s">
        <v>616</v>
      </c>
      <c r="C111" s="125">
        <v>343</v>
      </c>
      <c r="D111" s="84">
        <v>0.115</v>
      </c>
      <c r="E111" s="84" t="s">
        <v>233</v>
      </c>
      <c r="F111" s="69">
        <v>37595</v>
      </c>
      <c r="G111" s="69">
        <v>39569</v>
      </c>
      <c r="H111" s="86" t="s">
        <v>297</v>
      </c>
      <c r="I111" s="65">
        <f t="shared" si="27"/>
        <v>112382.69649999995</v>
      </c>
      <c r="J111" s="17">
        <f t="shared" si="28"/>
        <v>17596.882617970015</v>
      </c>
      <c r="K111" s="18">
        <f t="shared" si="29"/>
        <v>0.15658000000000022</v>
      </c>
      <c r="L111" s="19">
        <f t="shared" si="30"/>
        <v>14477.421637420008</v>
      </c>
      <c r="M111" s="127">
        <v>28503.209499999983</v>
      </c>
      <c r="N111" s="128">
        <v>4463.0325435100031</v>
      </c>
      <c r="O111" s="129">
        <v>3594.778746390004</v>
      </c>
      <c r="P111" s="127">
        <v>33670.434499999996</v>
      </c>
      <c r="Q111" s="128">
        <v>5272.1166340100062</v>
      </c>
      <c r="R111" s="129">
        <v>4292.0132689650054</v>
      </c>
      <c r="S111" s="127">
        <v>32243.577499999985</v>
      </c>
      <c r="T111" s="128">
        <v>5048.6993649500027</v>
      </c>
      <c r="U111" s="129">
        <v>4243.6313750999952</v>
      </c>
      <c r="V111" s="127">
        <v>11312.508000000007</v>
      </c>
      <c r="W111" s="128">
        <v>1771.3125026400012</v>
      </c>
      <c r="X111" s="129">
        <v>1510.4631237950009</v>
      </c>
      <c r="Y111" s="127">
        <v>4799.5344999999979</v>
      </c>
      <c r="Z111" s="128">
        <v>751.51111201000037</v>
      </c>
      <c r="AA111" s="129">
        <v>634.65105148500027</v>
      </c>
      <c r="AB111" s="127">
        <v>1853.4324999999999</v>
      </c>
      <c r="AC111" s="128">
        <v>290.21046085000006</v>
      </c>
      <c r="AD111" s="129">
        <v>201.88407168500001</v>
      </c>
      <c r="AE111" s="127"/>
      <c r="AF111" s="128"/>
      <c r="AG111" s="129"/>
      <c r="AH111" s="127"/>
      <c r="AI111" s="128"/>
      <c r="AJ111" s="129"/>
      <c r="AK111" s="127"/>
      <c r="AL111" s="128"/>
      <c r="AM111" s="129"/>
      <c r="AN111" s="144"/>
      <c r="AO111" s="143"/>
      <c r="AP111" s="129"/>
      <c r="AQ111" s="144"/>
      <c r="AR111" s="143"/>
      <c r="AS111" s="129"/>
      <c r="AT111" s="144"/>
      <c r="AU111" s="143"/>
      <c r="AV111" s="129"/>
    </row>
    <row r="112" spans="1:48" x14ac:dyDescent="0.25">
      <c r="A112" s="7">
        <v>103</v>
      </c>
      <c r="B112" s="58" t="s">
        <v>64</v>
      </c>
      <c r="C112" s="125">
        <v>26</v>
      </c>
      <c r="D112" s="84">
        <v>5.5E-2</v>
      </c>
      <c r="E112" s="84" t="s">
        <v>233</v>
      </c>
      <c r="F112" s="69">
        <v>36752</v>
      </c>
      <c r="G112" s="69">
        <v>39995</v>
      </c>
      <c r="H112" s="86" t="s">
        <v>298</v>
      </c>
      <c r="I112" s="65">
        <f t="shared" si="27"/>
        <v>58838.847599999979</v>
      </c>
      <c r="J112" s="17">
        <f t="shared" si="28"/>
        <v>9280.6514319479993</v>
      </c>
      <c r="K112" s="18">
        <f t="shared" si="29"/>
        <v>0.15773000000000004</v>
      </c>
      <c r="L112" s="19">
        <f t="shared" si="30"/>
        <v>7665.1378287240004</v>
      </c>
      <c r="M112" s="127">
        <v>13581.983199999997</v>
      </c>
      <c r="N112" s="128">
        <v>2142.2862101359988</v>
      </c>
      <c r="O112" s="129">
        <v>1721.8405400159986</v>
      </c>
      <c r="P112" s="127">
        <v>18331.877999999975</v>
      </c>
      <c r="Q112" s="128">
        <v>2891.4871169400012</v>
      </c>
      <c r="R112" s="129">
        <v>2359.3919291560023</v>
      </c>
      <c r="S112" s="127">
        <v>17319.704400000006</v>
      </c>
      <c r="T112" s="128">
        <v>2731.8369750119991</v>
      </c>
      <c r="U112" s="129">
        <v>2321.0136012040002</v>
      </c>
      <c r="V112" s="127">
        <v>6751.3356000000031</v>
      </c>
      <c r="W112" s="128">
        <v>1064.8881641880002</v>
      </c>
      <c r="X112" s="129">
        <v>903.82824463200006</v>
      </c>
      <c r="Y112" s="127">
        <v>1775.110799999999</v>
      </c>
      <c r="Z112" s="128">
        <v>279.98822648399994</v>
      </c>
      <c r="AA112" s="129">
        <v>233.66292138799989</v>
      </c>
      <c r="AB112" s="127">
        <v>1078.8356000000001</v>
      </c>
      <c r="AC112" s="128">
        <v>170.16473918799994</v>
      </c>
      <c r="AD112" s="129">
        <v>125.40059232800002</v>
      </c>
      <c r="AE112" s="127"/>
      <c r="AF112" s="128"/>
      <c r="AG112" s="129"/>
      <c r="AH112" s="127"/>
      <c r="AI112" s="128"/>
      <c r="AJ112" s="129"/>
      <c r="AK112" s="127"/>
      <c r="AL112" s="128"/>
      <c r="AM112" s="129"/>
      <c r="AN112" s="144"/>
      <c r="AO112" s="143"/>
      <c r="AP112" s="129"/>
      <c r="AQ112" s="144"/>
      <c r="AR112" s="143"/>
      <c r="AS112" s="129"/>
      <c r="AT112" s="144"/>
      <c r="AU112" s="143"/>
      <c r="AV112" s="129"/>
    </row>
    <row r="113" spans="1:48" x14ac:dyDescent="0.25">
      <c r="A113" s="15">
        <v>104</v>
      </c>
      <c r="B113" s="136" t="s">
        <v>65</v>
      </c>
      <c r="C113" s="125">
        <v>78</v>
      </c>
      <c r="D113" s="84">
        <v>5.9499999999999997E-2</v>
      </c>
      <c r="E113" s="84" t="s">
        <v>233</v>
      </c>
      <c r="F113" s="69">
        <v>36879</v>
      </c>
      <c r="G113" s="69">
        <v>39873</v>
      </c>
      <c r="H113" s="86" t="s">
        <v>299</v>
      </c>
      <c r="I113" s="65">
        <f t="shared" si="27"/>
        <v>88019.234200000021</v>
      </c>
      <c r="J113" s="17">
        <f t="shared" si="28"/>
        <v>13883.273810365998</v>
      </c>
      <c r="K113" s="18">
        <f t="shared" si="29"/>
        <v>0.15772999999999993</v>
      </c>
      <c r="L113" s="19">
        <f t="shared" si="30"/>
        <v>11402.898821131997</v>
      </c>
      <c r="M113" s="127">
        <v>20208.461000000003</v>
      </c>
      <c r="N113" s="128">
        <v>3187.4805535300011</v>
      </c>
      <c r="O113" s="129">
        <v>2552.6125242899961</v>
      </c>
      <c r="P113" s="127">
        <v>24058.377400000008</v>
      </c>
      <c r="Q113" s="128">
        <v>3794.7278673019978</v>
      </c>
      <c r="R113" s="129">
        <v>3096.6987028980006</v>
      </c>
      <c r="S113" s="127">
        <v>21427.832400000003</v>
      </c>
      <c r="T113" s="128">
        <v>3379.8120044520019</v>
      </c>
      <c r="U113" s="129">
        <v>2870.3083025200003</v>
      </c>
      <c r="V113" s="127">
        <v>9888.3782000000119</v>
      </c>
      <c r="W113" s="128">
        <v>1559.6938934860004</v>
      </c>
      <c r="X113" s="129">
        <v>1321.5773940019992</v>
      </c>
      <c r="Y113" s="127">
        <v>6899.2688000000062</v>
      </c>
      <c r="Z113" s="128">
        <v>1088.2216678239974</v>
      </c>
      <c r="AA113" s="129">
        <v>919.76277404000052</v>
      </c>
      <c r="AB113" s="127">
        <v>5536.9164000000073</v>
      </c>
      <c r="AC113" s="128">
        <v>873.33782377199941</v>
      </c>
      <c r="AD113" s="129">
        <v>641.93912338200016</v>
      </c>
      <c r="AE113" s="127"/>
      <c r="AF113" s="128"/>
      <c r="AG113" s="129"/>
      <c r="AH113" s="127"/>
      <c r="AI113" s="128"/>
      <c r="AJ113" s="129"/>
      <c r="AK113" s="127"/>
      <c r="AL113" s="128"/>
      <c r="AM113" s="129"/>
      <c r="AN113" s="144"/>
      <c r="AO113" s="143"/>
      <c r="AP113" s="129"/>
      <c r="AQ113" s="144"/>
      <c r="AR113" s="143"/>
      <c r="AS113" s="129"/>
      <c r="AT113" s="144"/>
      <c r="AU113" s="143"/>
      <c r="AV113" s="129"/>
    </row>
    <row r="114" spans="1:48" x14ac:dyDescent="0.25">
      <c r="A114" s="7">
        <v>105</v>
      </c>
      <c r="B114" s="136" t="s">
        <v>66</v>
      </c>
      <c r="C114" s="125">
        <v>79</v>
      </c>
      <c r="D114" s="84">
        <v>0.4</v>
      </c>
      <c r="E114" s="84" t="s">
        <v>233</v>
      </c>
      <c r="F114" s="69">
        <v>36868</v>
      </c>
      <c r="G114" s="69">
        <v>39417</v>
      </c>
      <c r="H114" s="86" t="s">
        <v>300</v>
      </c>
      <c r="I114" s="65">
        <f t="shared" si="27"/>
        <v>933348.95200000005</v>
      </c>
      <c r="J114" s="17">
        <f t="shared" si="28"/>
        <v>134271.58023471996</v>
      </c>
      <c r="K114" s="18">
        <f t="shared" si="29"/>
        <v>0.14385999999999996</v>
      </c>
      <c r="L114" s="19">
        <f t="shared" si="30"/>
        <v>107683.42189504007</v>
      </c>
      <c r="M114" s="127">
        <v>223424.11599999986</v>
      </c>
      <c r="N114" s="128">
        <v>32141.793327759999</v>
      </c>
      <c r="O114" s="129">
        <v>25253.783120819986</v>
      </c>
      <c r="P114" s="127">
        <v>205586.6939999999</v>
      </c>
      <c r="Q114" s="128">
        <v>29575.701798839978</v>
      </c>
      <c r="R114" s="129">
        <v>23842.333140260034</v>
      </c>
      <c r="S114" s="127">
        <v>213969.79799999995</v>
      </c>
      <c r="T114" s="128">
        <v>30781.695140279986</v>
      </c>
      <c r="U114" s="129">
        <v>25612.050793240047</v>
      </c>
      <c r="V114" s="127">
        <v>74795.471999999994</v>
      </c>
      <c r="W114" s="128">
        <v>10760.076601920009</v>
      </c>
      <c r="X114" s="129">
        <v>8940.5112203400022</v>
      </c>
      <c r="Y114" s="127">
        <v>99331.820000000123</v>
      </c>
      <c r="Z114" s="128">
        <v>14289.875625200006</v>
      </c>
      <c r="AA114" s="129">
        <v>11890.342757859995</v>
      </c>
      <c r="AB114" s="127">
        <v>116241.0520000001</v>
      </c>
      <c r="AC114" s="128">
        <v>16722.437740719997</v>
      </c>
      <c r="AD114" s="129">
        <v>12144.400862519991</v>
      </c>
      <c r="AE114" s="127"/>
      <c r="AF114" s="128"/>
      <c r="AG114" s="129"/>
      <c r="AH114" s="127"/>
      <c r="AI114" s="128"/>
      <c r="AJ114" s="129"/>
      <c r="AK114" s="127"/>
      <c r="AL114" s="128"/>
      <c r="AM114" s="129"/>
      <c r="AN114" s="144"/>
      <c r="AO114" s="143"/>
      <c r="AP114" s="129"/>
      <c r="AQ114" s="144"/>
      <c r="AR114" s="143"/>
      <c r="AS114" s="129"/>
      <c r="AT114" s="144"/>
      <c r="AU114" s="143"/>
      <c r="AV114" s="129"/>
    </row>
    <row r="115" spans="1:48" x14ac:dyDescent="0.25">
      <c r="A115" s="7">
        <v>106</v>
      </c>
      <c r="B115" s="136" t="s">
        <v>67</v>
      </c>
      <c r="C115" s="125">
        <v>81</v>
      </c>
      <c r="D115" s="84">
        <v>0.48</v>
      </c>
      <c r="E115" s="84" t="s">
        <v>233</v>
      </c>
      <c r="F115" s="69">
        <v>37609</v>
      </c>
      <c r="G115" s="69">
        <v>39934</v>
      </c>
      <c r="H115" s="86" t="s">
        <v>683</v>
      </c>
      <c r="I115" s="65">
        <f t="shared" si="27"/>
        <v>383474.64600000024</v>
      </c>
      <c r="J115" s="17">
        <f t="shared" si="28"/>
        <v>12053.247598439972</v>
      </c>
      <c r="K115" s="18">
        <f t="shared" si="29"/>
        <v>3.1431667580025524E-2</v>
      </c>
      <c r="L115" s="19">
        <f t="shared" si="30"/>
        <v>1481.5622526360021</v>
      </c>
      <c r="M115" s="127">
        <v>115073.76960000017</v>
      </c>
      <c r="N115" s="128">
        <v>15896.290532543986</v>
      </c>
      <c r="O115" s="129">
        <v>12361.045501728</v>
      </c>
      <c r="P115" s="127">
        <v>132476.13960000002</v>
      </c>
      <c r="Q115" s="128">
        <v>18300.253924344001</v>
      </c>
      <c r="R115" s="129">
        <v>14467.117803887997</v>
      </c>
      <c r="S115" s="127">
        <v>121237.91400000003</v>
      </c>
      <c r="T115" s="128">
        <v>16747.805439959986</v>
      </c>
      <c r="U115" s="129">
        <v>13842.756270756006</v>
      </c>
      <c r="V115" s="127">
        <v>14686.822800000002</v>
      </c>
      <c r="W115" s="128">
        <v>2028.8377015919989</v>
      </c>
      <c r="X115" s="129">
        <v>1730.5826762639997</v>
      </c>
      <c r="Y115" s="127">
        <v>0</v>
      </c>
      <c r="Z115" s="128">
        <v>-40919.94</v>
      </c>
      <c r="AA115" s="129">
        <v>-40919.94</v>
      </c>
      <c r="AB115" s="127">
        <v>0</v>
      </c>
      <c r="AC115" s="128">
        <v>0</v>
      </c>
      <c r="AD115" s="129">
        <v>0</v>
      </c>
      <c r="AE115" s="127"/>
      <c r="AF115" s="128"/>
      <c r="AG115" s="129"/>
      <c r="AH115" s="127"/>
      <c r="AI115" s="128"/>
      <c r="AJ115" s="129"/>
      <c r="AK115" s="127"/>
      <c r="AL115" s="128"/>
      <c r="AM115" s="129"/>
      <c r="AN115" s="144"/>
      <c r="AO115" s="143"/>
      <c r="AP115" s="129"/>
      <c r="AQ115" s="144"/>
      <c r="AR115" s="143"/>
      <c r="AS115" s="129"/>
      <c r="AT115" s="144"/>
      <c r="AU115" s="143"/>
      <c r="AV115" s="129"/>
    </row>
    <row r="116" spans="1:48" x14ac:dyDescent="0.25">
      <c r="A116" s="15">
        <v>107</v>
      </c>
      <c r="B116" s="136" t="s">
        <v>618</v>
      </c>
      <c r="C116" s="125">
        <v>153</v>
      </c>
      <c r="D116" s="84">
        <v>0.09</v>
      </c>
      <c r="E116" s="84" t="s">
        <v>233</v>
      </c>
      <c r="F116" s="69">
        <v>34304</v>
      </c>
      <c r="G116" s="69">
        <v>39753</v>
      </c>
      <c r="H116" s="86" t="s">
        <v>301</v>
      </c>
      <c r="I116" s="65">
        <f t="shared" si="27"/>
        <v>0</v>
      </c>
      <c r="J116" s="17">
        <f t="shared" si="28"/>
        <v>0</v>
      </c>
      <c r="K116" s="18" t="e">
        <f t="shared" si="29"/>
        <v>#DIV/0!</v>
      </c>
      <c r="L116" s="19">
        <f t="shared" si="30"/>
        <v>0</v>
      </c>
      <c r="M116" s="127">
        <v>0</v>
      </c>
      <c r="N116" s="128">
        <v>0</v>
      </c>
      <c r="O116" s="129">
        <v>0</v>
      </c>
      <c r="P116" s="127">
        <v>0</v>
      </c>
      <c r="Q116" s="128">
        <v>0</v>
      </c>
      <c r="R116" s="129">
        <v>0</v>
      </c>
      <c r="S116" s="127">
        <v>0</v>
      </c>
      <c r="T116" s="128">
        <v>0</v>
      </c>
      <c r="U116" s="129">
        <v>0</v>
      </c>
      <c r="V116" s="127">
        <v>0</v>
      </c>
      <c r="W116" s="128">
        <v>0</v>
      </c>
      <c r="X116" s="129">
        <v>0</v>
      </c>
      <c r="Y116" s="127">
        <v>0</v>
      </c>
      <c r="Z116" s="128">
        <v>0</v>
      </c>
      <c r="AA116" s="129">
        <v>0</v>
      </c>
      <c r="AB116" s="127">
        <v>0</v>
      </c>
      <c r="AC116" s="128">
        <v>0</v>
      </c>
      <c r="AD116" s="129">
        <v>0</v>
      </c>
      <c r="AE116" s="127"/>
      <c r="AF116" s="128"/>
      <c r="AG116" s="129"/>
      <c r="AH116" s="127"/>
      <c r="AI116" s="128"/>
      <c r="AJ116" s="129"/>
      <c r="AK116" s="127"/>
      <c r="AL116" s="128"/>
      <c r="AM116" s="129"/>
      <c r="AN116" s="144"/>
      <c r="AO116" s="143"/>
      <c r="AP116" s="129"/>
      <c r="AQ116" s="144"/>
      <c r="AR116" s="143"/>
      <c r="AS116" s="129"/>
      <c r="AT116" s="144"/>
      <c r="AU116" s="143"/>
      <c r="AV116" s="129"/>
    </row>
    <row r="117" spans="1:48" x14ac:dyDescent="0.25">
      <c r="A117" s="7">
        <v>108</v>
      </c>
      <c r="B117" s="136" t="s">
        <v>68</v>
      </c>
      <c r="C117" s="125">
        <v>84</v>
      </c>
      <c r="D117" s="84">
        <v>0.997</v>
      </c>
      <c r="E117" s="84" t="s">
        <v>233</v>
      </c>
      <c r="F117" s="69">
        <v>37613</v>
      </c>
      <c r="G117" s="69">
        <v>39417</v>
      </c>
      <c r="H117" s="86" t="s">
        <v>302</v>
      </c>
      <c r="I117" s="65">
        <f t="shared" si="27"/>
        <v>2539417.0160000008</v>
      </c>
      <c r="J117" s="17">
        <f t="shared" si="28"/>
        <v>340789.76354720019</v>
      </c>
      <c r="K117" s="18">
        <f t="shared" si="29"/>
        <v>0.13420000000000004</v>
      </c>
      <c r="L117" s="19">
        <f t="shared" si="30"/>
        <v>271567.83094756003</v>
      </c>
      <c r="M117" s="127">
        <v>451256.22399999964</v>
      </c>
      <c r="N117" s="128">
        <v>60558.585260800035</v>
      </c>
      <c r="O117" s="129">
        <v>46688.781787559994</v>
      </c>
      <c r="P117" s="127">
        <v>494690.40800000069</v>
      </c>
      <c r="Q117" s="128">
        <v>66387.452753600068</v>
      </c>
      <c r="R117" s="129">
        <v>52501.84386784002</v>
      </c>
      <c r="S117" s="127">
        <v>528459.54800000018</v>
      </c>
      <c r="T117" s="128">
        <v>70919.271341600004</v>
      </c>
      <c r="U117" s="129">
        <v>58204.985855399987</v>
      </c>
      <c r="V117" s="127">
        <v>457942.1039999997</v>
      </c>
      <c r="W117" s="128">
        <v>61455.83035680007</v>
      </c>
      <c r="X117" s="129">
        <v>51128.448948000041</v>
      </c>
      <c r="Y117" s="127">
        <v>376351.35200000025</v>
      </c>
      <c r="Z117" s="128">
        <v>50506.351438399979</v>
      </c>
      <c r="AA117" s="129">
        <v>41217.386941999983</v>
      </c>
      <c r="AB117" s="127">
        <v>230717.37999999995</v>
      </c>
      <c r="AC117" s="128">
        <v>30962.272396000029</v>
      </c>
      <c r="AD117" s="129">
        <v>21826.383546760007</v>
      </c>
      <c r="AE117" s="127"/>
      <c r="AF117" s="128"/>
      <c r="AG117" s="129"/>
      <c r="AH117" s="127"/>
      <c r="AI117" s="128"/>
      <c r="AJ117" s="129"/>
      <c r="AK117" s="127"/>
      <c r="AL117" s="128"/>
      <c r="AM117" s="129"/>
      <c r="AN117" s="144"/>
      <c r="AO117" s="143"/>
      <c r="AP117" s="129"/>
      <c r="AQ117" s="144"/>
      <c r="AR117" s="143"/>
      <c r="AS117" s="129"/>
      <c r="AT117" s="144"/>
      <c r="AU117" s="143"/>
      <c r="AV117" s="129"/>
    </row>
    <row r="118" spans="1:48" x14ac:dyDescent="0.25">
      <c r="A118" s="7">
        <v>109</v>
      </c>
      <c r="B118" s="136" t="s">
        <v>69</v>
      </c>
      <c r="C118" s="125">
        <v>85</v>
      </c>
      <c r="D118" s="84">
        <v>3.5000000000000003E-2</v>
      </c>
      <c r="E118" s="84" t="s">
        <v>233</v>
      </c>
      <c r="F118" s="69">
        <v>37618</v>
      </c>
      <c r="G118" s="69">
        <v>40179</v>
      </c>
      <c r="H118" s="86" t="s">
        <v>303</v>
      </c>
      <c r="I118" s="65">
        <f t="shared" si="27"/>
        <v>13840.923000000003</v>
      </c>
      <c r="J118" s="17">
        <f t="shared" si="28"/>
        <v>2183.1287847899989</v>
      </c>
      <c r="K118" s="18">
        <f t="shared" si="29"/>
        <v>0.1577299999999999</v>
      </c>
      <c r="L118" s="19">
        <f t="shared" si="30"/>
        <v>1802.1903937139998</v>
      </c>
      <c r="M118" s="127">
        <v>2248.2597000000005</v>
      </c>
      <c r="N118" s="128">
        <v>354.61800248100008</v>
      </c>
      <c r="O118" s="129">
        <v>285.01895154299996</v>
      </c>
      <c r="P118" s="127">
        <v>4850.315700000001</v>
      </c>
      <c r="Q118" s="128">
        <v>765.04029536099983</v>
      </c>
      <c r="R118" s="129">
        <v>623.19849770699977</v>
      </c>
      <c r="S118" s="127">
        <v>4341.8396999999995</v>
      </c>
      <c r="T118" s="128">
        <v>684.83837588099925</v>
      </c>
      <c r="U118" s="129">
        <v>580.00256327700015</v>
      </c>
      <c r="V118" s="127">
        <v>1441.2185999999997</v>
      </c>
      <c r="W118" s="128">
        <v>227.32340977799981</v>
      </c>
      <c r="X118" s="129">
        <v>192.23011289099986</v>
      </c>
      <c r="Y118" s="127">
        <v>579.03599999999994</v>
      </c>
      <c r="Z118" s="128">
        <v>91.331348279999929</v>
      </c>
      <c r="AA118" s="129">
        <v>76.534768214999957</v>
      </c>
      <c r="AB118" s="127">
        <v>380.25329999999997</v>
      </c>
      <c r="AC118" s="128">
        <v>59.977353008999998</v>
      </c>
      <c r="AD118" s="129">
        <v>45.205500080999975</v>
      </c>
      <c r="AE118" s="127"/>
      <c r="AF118" s="128"/>
      <c r="AG118" s="129"/>
      <c r="AH118" s="127"/>
      <c r="AI118" s="128"/>
      <c r="AJ118" s="129"/>
      <c r="AK118" s="127"/>
      <c r="AL118" s="128"/>
      <c r="AM118" s="129"/>
      <c r="AN118" s="144"/>
      <c r="AO118" s="143"/>
      <c r="AP118" s="129"/>
      <c r="AQ118" s="144"/>
      <c r="AR118" s="143"/>
      <c r="AS118" s="129"/>
      <c r="AT118" s="144"/>
      <c r="AU118" s="143"/>
      <c r="AV118" s="129"/>
    </row>
    <row r="119" spans="1:48" x14ac:dyDescent="0.25">
      <c r="A119" s="15">
        <v>110</v>
      </c>
      <c r="B119" s="136" t="s">
        <v>70</v>
      </c>
      <c r="C119" s="125">
        <v>95</v>
      </c>
      <c r="D119" s="84">
        <v>0.13</v>
      </c>
      <c r="E119" s="84" t="s">
        <v>233</v>
      </c>
      <c r="F119" s="69">
        <v>37341</v>
      </c>
      <c r="G119" s="69">
        <v>39417</v>
      </c>
      <c r="H119" s="86" t="s">
        <v>304</v>
      </c>
      <c r="I119" s="65">
        <f t="shared" si="27"/>
        <v>238061.88299999983</v>
      </c>
      <c r="J119" s="17">
        <f t="shared" si="28"/>
        <v>37275.729640139994</v>
      </c>
      <c r="K119" s="18">
        <f t="shared" si="29"/>
        <v>0.15658000000000008</v>
      </c>
      <c r="L119" s="19">
        <f t="shared" si="30"/>
        <v>30897.012827090002</v>
      </c>
      <c r="M119" s="127">
        <v>45815.45149999993</v>
      </c>
      <c r="N119" s="128">
        <v>7173.7833958699948</v>
      </c>
      <c r="O119" s="129">
        <v>5764.0844727250087</v>
      </c>
      <c r="P119" s="127">
        <v>66147.599499999924</v>
      </c>
      <c r="Q119" s="128">
        <v>10357.391129710002</v>
      </c>
      <c r="R119" s="129">
        <v>8501.6312457549957</v>
      </c>
      <c r="S119" s="127">
        <v>66991.529499999975</v>
      </c>
      <c r="T119" s="128">
        <v>10489.533689109992</v>
      </c>
      <c r="U119" s="129">
        <v>8873.0631217599966</v>
      </c>
      <c r="V119" s="127">
        <v>33929.718499999974</v>
      </c>
      <c r="W119" s="128">
        <v>5312.7153227299996</v>
      </c>
      <c r="X119" s="129">
        <v>4554.3951235350005</v>
      </c>
      <c r="Y119" s="127">
        <v>15941.532500000007</v>
      </c>
      <c r="Z119" s="128">
        <v>2496.1251588499999</v>
      </c>
      <c r="AA119" s="129">
        <v>2113.4668307200004</v>
      </c>
      <c r="AB119" s="127">
        <v>9236.0514999999959</v>
      </c>
      <c r="AC119" s="128">
        <v>1446.1809438700006</v>
      </c>
      <c r="AD119" s="129">
        <v>1090.3720325949998</v>
      </c>
      <c r="AE119" s="127"/>
      <c r="AF119" s="128"/>
      <c r="AG119" s="129"/>
      <c r="AH119" s="127"/>
      <c r="AI119" s="128"/>
      <c r="AJ119" s="129"/>
      <c r="AK119" s="127"/>
      <c r="AL119" s="128"/>
      <c r="AM119" s="129"/>
      <c r="AN119" s="144"/>
      <c r="AO119" s="143"/>
      <c r="AP119" s="129"/>
      <c r="AQ119" s="144"/>
      <c r="AR119" s="143"/>
      <c r="AS119" s="129"/>
      <c r="AT119" s="144"/>
      <c r="AU119" s="143"/>
      <c r="AV119" s="129"/>
    </row>
    <row r="120" spans="1:48" x14ac:dyDescent="0.25">
      <c r="A120" s="7">
        <v>111</v>
      </c>
      <c r="B120" s="136" t="s">
        <v>71</v>
      </c>
      <c r="C120" s="125">
        <v>98</v>
      </c>
      <c r="D120" s="84">
        <v>0.2</v>
      </c>
      <c r="E120" s="84" t="s">
        <v>233</v>
      </c>
      <c r="F120" s="69">
        <v>36474</v>
      </c>
      <c r="G120" s="69">
        <v>39569</v>
      </c>
      <c r="H120" s="86" t="s">
        <v>305</v>
      </c>
      <c r="I120" s="65">
        <f t="shared" si="27"/>
        <v>83973.664799999955</v>
      </c>
      <c r="J120" s="17">
        <f t="shared" si="28"/>
        <v>12838.733611271999</v>
      </c>
      <c r="K120" s="18">
        <f t="shared" si="29"/>
        <v>0.15289000000000005</v>
      </c>
      <c r="L120" s="19">
        <f t="shared" si="30"/>
        <v>10430.214879871999</v>
      </c>
      <c r="M120" s="127">
        <v>44990.955999999976</v>
      </c>
      <c r="N120" s="128">
        <v>6878.667262840002</v>
      </c>
      <c r="O120" s="129">
        <v>5517.7304786319992</v>
      </c>
      <c r="P120" s="127">
        <v>19161.703200000004</v>
      </c>
      <c r="Q120" s="128">
        <v>2929.6328022479975</v>
      </c>
      <c r="R120" s="129">
        <v>2410.8569042640001</v>
      </c>
      <c r="S120" s="127">
        <v>3693.3520000000003</v>
      </c>
      <c r="T120" s="128">
        <v>564.67658728000004</v>
      </c>
      <c r="U120" s="129">
        <v>480.19874392000003</v>
      </c>
      <c r="V120" s="127">
        <v>9008.9543999999951</v>
      </c>
      <c r="W120" s="128">
        <v>1377.3790382160003</v>
      </c>
      <c r="X120" s="129">
        <v>1087.4036277359996</v>
      </c>
      <c r="Y120" s="127">
        <v>4982.1016000000018</v>
      </c>
      <c r="Z120" s="128">
        <v>761.71351362399992</v>
      </c>
      <c r="AA120" s="129">
        <v>678.44620981599985</v>
      </c>
      <c r="AB120" s="127">
        <v>2136.5976000000005</v>
      </c>
      <c r="AC120" s="128">
        <v>326.66440706400005</v>
      </c>
      <c r="AD120" s="129">
        <v>255.57891550399995</v>
      </c>
      <c r="AE120" s="127"/>
      <c r="AF120" s="128"/>
      <c r="AG120" s="129"/>
      <c r="AH120" s="127"/>
      <c r="AI120" s="128"/>
      <c r="AJ120" s="129"/>
      <c r="AK120" s="127"/>
      <c r="AL120" s="128"/>
      <c r="AM120" s="129"/>
      <c r="AN120" s="144"/>
      <c r="AO120" s="143"/>
      <c r="AP120" s="129"/>
      <c r="AQ120" s="144"/>
      <c r="AR120" s="143"/>
      <c r="AS120" s="129"/>
      <c r="AT120" s="144"/>
      <c r="AU120" s="143"/>
      <c r="AV120" s="129"/>
    </row>
    <row r="121" spans="1:48" x14ac:dyDescent="0.25">
      <c r="A121" s="7">
        <v>112</v>
      </c>
      <c r="B121" s="136" t="s">
        <v>619</v>
      </c>
      <c r="C121" s="125">
        <v>99</v>
      </c>
      <c r="D121" s="84">
        <v>1.0999999999999999E-2</v>
      </c>
      <c r="E121" s="84" t="s">
        <v>233</v>
      </c>
      <c r="F121" s="69">
        <v>40996</v>
      </c>
      <c r="G121" s="69">
        <v>40996</v>
      </c>
      <c r="H121" s="86" t="s">
        <v>306</v>
      </c>
      <c r="I121" s="65">
        <f t="shared" si="27"/>
        <v>13437.4257</v>
      </c>
      <c r="J121" s="17">
        <f t="shared" si="28"/>
        <v>2649.3228510120007</v>
      </c>
      <c r="K121" s="18">
        <f t="shared" si="29"/>
        <v>0.19716000000000006</v>
      </c>
      <c r="L121" s="19">
        <f t="shared" si="30"/>
        <v>2274.7035166750002</v>
      </c>
      <c r="M121" s="127">
        <v>2186.9244999999992</v>
      </c>
      <c r="N121" s="128">
        <v>431.17403441999977</v>
      </c>
      <c r="O121" s="129">
        <v>365.38507197699994</v>
      </c>
      <c r="P121" s="127">
        <v>3540.5193999999997</v>
      </c>
      <c r="Q121" s="128">
        <v>698.04880490400035</v>
      </c>
      <c r="R121" s="129">
        <v>588.26173576100007</v>
      </c>
      <c r="S121" s="127">
        <v>4152.3424000000023</v>
      </c>
      <c r="T121" s="128">
        <v>818.67582758399999</v>
      </c>
      <c r="U121" s="129">
        <v>724.93099867300043</v>
      </c>
      <c r="V121" s="127">
        <v>1217.6523000000002</v>
      </c>
      <c r="W121" s="128">
        <v>240.07232746800008</v>
      </c>
      <c r="X121" s="129">
        <v>211.34491630699995</v>
      </c>
      <c r="Y121" s="127">
        <v>1569.4375</v>
      </c>
      <c r="Z121" s="128">
        <v>309.43029750000005</v>
      </c>
      <c r="AA121" s="129">
        <v>269.84589585399999</v>
      </c>
      <c r="AB121" s="127">
        <v>770.54960000000005</v>
      </c>
      <c r="AC121" s="128">
        <v>151.92155913600007</v>
      </c>
      <c r="AD121" s="129">
        <v>114.93489810299999</v>
      </c>
      <c r="AE121" s="127"/>
      <c r="AF121" s="128"/>
      <c r="AG121" s="129"/>
      <c r="AH121" s="127"/>
      <c r="AI121" s="128"/>
      <c r="AJ121" s="129"/>
      <c r="AK121" s="127"/>
      <c r="AL121" s="128"/>
      <c r="AM121" s="129"/>
      <c r="AN121" s="144"/>
      <c r="AO121" s="143"/>
      <c r="AP121" s="129"/>
      <c r="AQ121" s="144"/>
      <c r="AR121" s="143"/>
      <c r="AS121" s="129"/>
      <c r="AT121" s="144"/>
      <c r="AU121" s="143"/>
      <c r="AV121" s="129"/>
    </row>
    <row r="122" spans="1:48" x14ac:dyDescent="0.25">
      <c r="A122" s="15">
        <v>113</v>
      </c>
      <c r="B122" s="136" t="s">
        <v>620</v>
      </c>
      <c r="C122" s="125">
        <v>347</v>
      </c>
      <c r="D122" s="84">
        <v>0.11799999999999999</v>
      </c>
      <c r="E122" s="84" t="s">
        <v>233</v>
      </c>
      <c r="F122" s="69">
        <v>35217</v>
      </c>
      <c r="G122" s="69">
        <v>39417</v>
      </c>
      <c r="H122" s="86" t="s">
        <v>307</v>
      </c>
      <c r="I122" s="65">
        <f t="shared" si="27"/>
        <v>259573.24099999989</v>
      </c>
      <c r="J122" s="17">
        <f t="shared" si="28"/>
        <v>36052.127442490026</v>
      </c>
      <c r="K122" s="18">
        <f t="shared" si="29"/>
        <v>0.13889000000000015</v>
      </c>
      <c r="L122" s="19">
        <f t="shared" si="30"/>
        <v>29003.715923530002</v>
      </c>
      <c r="M122" s="127">
        <v>64024.490999999965</v>
      </c>
      <c r="N122" s="128">
        <v>8892.3615549900151</v>
      </c>
      <c r="O122" s="129">
        <v>6920.4164221450064</v>
      </c>
      <c r="P122" s="127">
        <v>66108.843000000037</v>
      </c>
      <c r="Q122" s="128">
        <v>9181.8572042699961</v>
      </c>
      <c r="R122" s="129">
        <v>7309.7342421099947</v>
      </c>
      <c r="S122" s="127">
        <v>71249.388499999914</v>
      </c>
      <c r="T122" s="128">
        <v>9895.8275687650075</v>
      </c>
      <c r="U122" s="129">
        <v>8180.6747837750045</v>
      </c>
      <c r="V122" s="127">
        <v>34856.570499999987</v>
      </c>
      <c r="W122" s="128">
        <v>4841.2290767450022</v>
      </c>
      <c r="X122" s="129">
        <v>4066.9198730799963</v>
      </c>
      <c r="Y122" s="127">
        <v>15896.965500000015</v>
      </c>
      <c r="Z122" s="128">
        <v>2207.9295382949999</v>
      </c>
      <c r="AA122" s="129">
        <v>1811.1033850300005</v>
      </c>
      <c r="AB122" s="127">
        <v>7436.982499999991</v>
      </c>
      <c r="AC122" s="128">
        <v>1032.9224994250003</v>
      </c>
      <c r="AD122" s="129">
        <v>714.86721739000006</v>
      </c>
      <c r="AE122" s="127"/>
      <c r="AF122" s="128"/>
      <c r="AG122" s="129"/>
      <c r="AH122" s="127"/>
      <c r="AI122" s="128"/>
      <c r="AJ122" s="129"/>
      <c r="AK122" s="127"/>
      <c r="AL122" s="128"/>
      <c r="AM122" s="129"/>
      <c r="AN122" s="144"/>
      <c r="AO122" s="143"/>
      <c r="AP122" s="129"/>
      <c r="AQ122" s="144"/>
      <c r="AR122" s="143"/>
      <c r="AS122" s="129"/>
      <c r="AT122" s="144"/>
      <c r="AU122" s="143"/>
      <c r="AV122" s="129"/>
    </row>
    <row r="123" spans="1:48" x14ac:dyDescent="0.25">
      <c r="A123" s="7">
        <v>114</v>
      </c>
      <c r="B123" s="136" t="s">
        <v>621</v>
      </c>
      <c r="C123" s="125">
        <v>346</v>
      </c>
      <c r="D123" s="84">
        <v>3.6999999999999998E-2</v>
      </c>
      <c r="E123" s="84" t="s">
        <v>233</v>
      </c>
      <c r="F123" s="69">
        <v>36194</v>
      </c>
      <c r="G123" s="69">
        <v>39448</v>
      </c>
      <c r="H123" s="86" t="s">
        <v>308</v>
      </c>
      <c r="I123" s="65">
        <f t="shared" si="27"/>
        <v>46858.61</v>
      </c>
      <c r="J123" s="17">
        <f t="shared" si="28"/>
        <v>7391.008555299999</v>
      </c>
      <c r="K123" s="18">
        <f t="shared" si="29"/>
        <v>0.15772999999999998</v>
      </c>
      <c r="L123" s="19">
        <f t="shared" si="30"/>
        <v>6062.9789388750005</v>
      </c>
      <c r="M123" s="127">
        <v>10121.854999999996</v>
      </c>
      <c r="N123" s="128">
        <v>1596.5201891500001</v>
      </c>
      <c r="O123" s="129">
        <v>1282.7174063500006</v>
      </c>
      <c r="P123" s="127">
        <v>10931.602500000005</v>
      </c>
      <c r="Q123" s="128">
        <v>1724.2416623249999</v>
      </c>
      <c r="R123" s="129">
        <v>1412.9548358749994</v>
      </c>
      <c r="S123" s="127">
        <v>12093.992499999995</v>
      </c>
      <c r="T123" s="128">
        <v>1907.5854370249974</v>
      </c>
      <c r="U123" s="129">
        <v>1615.1177361499988</v>
      </c>
      <c r="V123" s="127">
        <v>3562.0350000000017</v>
      </c>
      <c r="W123" s="128">
        <v>561.83978055000034</v>
      </c>
      <c r="X123" s="129">
        <v>489.97810812500029</v>
      </c>
      <c r="Y123" s="127">
        <v>6312.7349999999979</v>
      </c>
      <c r="Z123" s="128">
        <v>995.70769155000005</v>
      </c>
      <c r="AA123" s="129">
        <v>837.86694580000005</v>
      </c>
      <c r="AB123" s="127">
        <v>3836.3899999999981</v>
      </c>
      <c r="AC123" s="128">
        <v>605.11379470000054</v>
      </c>
      <c r="AD123" s="129">
        <v>424.3439065750004</v>
      </c>
      <c r="AE123" s="127"/>
      <c r="AF123" s="128"/>
      <c r="AG123" s="129"/>
      <c r="AH123" s="127"/>
      <c r="AI123" s="128"/>
      <c r="AJ123" s="129"/>
      <c r="AK123" s="127"/>
      <c r="AL123" s="128"/>
      <c r="AM123" s="129"/>
      <c r="AN123" s="144"/>
      <c r="AO123" s="143"/>
      <c r="AP123" s="129"/>
      <c r="AQ123" s="144"/>
      <c r="AR123" s="143"/>
      <c r="AS123" s="129"/>
      <c r="AT123" s="144"/>
      <c r="AU123" s="143"/>
      <c r="AV123" s="129"/>
    </row>
    <row r="124" spans="1:48" x14ac:dyDescent="0.25">
      <c r="A124" s="7">
        <v>115</v>
      </c>
      <c r="B124" s="136" t="s">
        <v>622</v>
      </c>
      <c r="C124" s="125">
        <v>345</v>
      </c>
      <c r="D124" s="84">
        <v>0.15</v>
      </c>
      <c r="E124" s="84" t="s">
        <v>233</v>
      </c>
      <c r="F124" s="69">
        <v>35226</v>
      </c>
      <c r="G124" s="69">
        <v>39417</v>
      </c>
      <c r="H124" s="86" t="s">
        <v>309</v>
      </c>
      <c r="I124" s="65">
        <f t="shared" si="27"/>
        <v>108720.35400000002</v>
      </c>
      <c r="J124" s="17">
        <f t="shared" si="28"/>
        <v>17023.433029319996</v>
      </c>
      <c r="K124" s="18">
        <f t="shared" si="29"/>
        <v>0.15657999999999994</v>
      </c>
      <c r="L124" s="19">
        <f t="shared" si="30"/>
        <v>14051.780991810005</v>
      </c>
      <c r="M124" s="127">
        <v>18882.255599999986</v>
      </c>
      <c r="N124" s="128">
        <v>2956.583581848</v>
      </c>
      <c r="O124" s="129">
        <v>2373.4766257319993</v>
      </c>
      <c r="P124" s="127">
        <v>29990.656800000019</v>
      </c>
      <c r="Q124" s="128">
        <v>4695.9370417439986</v>
      </c>
      <c r="R124" s="129">
        <v>3831.6519162900031</v>
      </c>
      <c r="S124" s="127">
        <v>38836.837200000024</v>
      </c>
      <c r="T124" s="128">
        <v>6081.0719687759974</v>
      </c>
      <c r="U124" s="129">
        <v>5136.0843313320029</v>
      </c>
      <c r="V124" s="127">
        <v>13609.259400000001</v>
      </c>
      <c r="W124" s="128">
        <v>2130.9378368519992</v>
      </c>
      <c r="X124" s="129">
        <v>1813.3355841539992</v>
      </c>
      <c r="Y124" s="127">
        <v>5372.9646000000002</v>
      </c>
      <c r="Z124" s="128">
        <v>841.29879706799954</v>
      </c>
      <c r="AA124" s="129">
        <v>670.81767842999966</v>
      </c>
      <c r="AB124" s="127">
        <v>2028.3804000000005</v>
      </c>
      <c r="AC124" s="128">
        <v>317.60380303199997</v>
      </c>
      <c r="AD124" s="129">
        <v>226.41485587200009</v>
      </c>
      <c r="AE124" s="127"/>
      <c r="AF124" s="128"/>
      <c r="AG124" s="129"/>
      <c r="AH124" s="127"/>
      <c r="AI124" s="128"/>
      <c r="AJ124" s="129"/>
      <c r="AK124" s="127"/>
      <c r="AL124" s="128"/>
      <c r="AM124" s="129"/>
      <c r="AN124" s="144"/>
      <c r="AO124" s="143"/>
      <c r="AP124" s="129"/>
      <c r="AQ124" s="144"/>
      <c r="AR124" s="143"/>
      <c r="AS124" s="129"/>
      <c r="AT124" s="144"/>
      <c r="AU124" s="143"/>
      <c r="AV124" s="129"/>
    </row>
    <row r="125" spans="1:48" x14ac:dyDescent="0.25">
      <c r="A125" s="15">
        <v>116</v>
      </c>
      <c r="B125" s="136" t="s">
        <v>623</v>
      </c>
      <c r="C125" s="125">
        <v>340</v>
      </c>
      <c r="D125" s="84">
        <v>0.01</v>
      </c>
      <c r="E125" s="84" t="s">
        <v>233</v>
      </c>
      <c r="F125" s="69">
        <v>37610</v>
      </c>
      <c r="G125" s="69">
        <v>40644</v>
      </c>
      <c r="H125" s="86" t="s">
        <v>310</v>
      </c>
      <c r="I125" s="65">
        <f t="shared" si="27"/>
        <v>9460.8599999999988</v>
      </c>
      <c r="J125" s="17">
        <f t="shared" si="28"/>
        <v>1865.3031576000003</v>
      </c>
      <c r="K125" s="18">
        <f t="shared" si="29"/>
        <v>0.19716000000000006</v>
      </c>
      <c r="L125" s="19">
        <f t="shared" si="30"/>
        <v>1607.9515873999992</v>
      </c>
      <c r="M125" s="127">
        <v>1603.0059999999989</v>
      </c>
      <c r="N125" s="128">
        <v>316.04866295999989</v>
      </c>
      <c r="O125" s="129">
        <v>267.67095993999988</v>
      </c>
      <c r="P125" s="127">
        <v>2051.940000000001</v>
      </c>
      <c r="Q125" s="128">
        <v>404.56049039999982</v>
      </c>
      <c r="R125" s="129">
        <v>345.05868997999949</v>
      </c>
      <c r="S125" s="127">
        <v>3188.2899999999986</v>
      </c>
      <c r="T125" s="128">
        <v>628.60325640000053</v>
      </c>
      <c r="U125" s="129">
        <v>551.6844234399997</v>
      </c>
      <c r="V125" s="127">
        <v>1434.4159999999993</v>
      </c>
      <c r="W125" s="128">
        <v>282.80945855999988</v>
      </c>
      <c r="X125" s="129">
        <v>251.50488446000003</v>
      </c>
      <c r="Y125" s="127">
        <v>696.74199999999973</v>
      </c>
      <c r="Z125" s="128">
        <v>137.36965271999998</v>
      </c>
      <c r="AA125" s="129">
        <v>117.46758921999995</v>
      </c>
      <c r="AB125" s="127">
        <v>486.46599999999984</v>
      </c>
      <c r="AC125" s="128">
        <v>95.911636559999991</v>
      </c>
      <c r="AD125" s="129">
        <v>74.565040359999969</v>
      </c>
      <c r="AE125" s="127"/>
      <c r="AF125" s="128"/>
      <c r="AG125" s="129"/>
      <c r="AH125" s="127"/>
      <c r="AI125" s="128"/>
      <c r="AJ125" s="129"/>
      <c r="AK125" s="127"/>
      <c r="AL125" s="128"/>
      <c r="AM125" s="129"/>
      <c r="AN125" s="144"/>
      <c r="AO125" s="143"/>
      <c r="AP125" s="129"/>
      <c r="AQ125" s="144"/>
      <c r="AR125" s="143"/>
      <c r="AS125" s="129"/>
      <c r="AT125" s="144"/>
      <c r="AU125" s="143"/>
      <c r="AV125" s="129"/>
    </row>
    <row r="126" spans="1:48" x14ac:dyDescent="0.25">
      <c r="A126" s="7">
        <v>117</v>
      </c>
      <c r="B126" s="136" t="s">
        <v>624</v>
      </c>
      <c r="C126" s="125">
        <v>100</v>
      </c>
      <c r="D126" s="84">
        <v>0.03</v>
      </c>
      <c r="E126" s="84" t="s">
        <v>233</v>
      </c>
      <c r="F126" s="69">
        <v>37617</v>
      </c>
      <c r="G126" s="69">
        <v>39934</v>
      </c>
      <c r="H126" s="86" t="s">
        <v>311</v>
      </c>
      <c r="I126" s="65">
        <f t="shared" si="27"/>
        <v>49548.879900000044</v>
      </c>
      <c r="J126" s="17">
        <f t="shared" si="28"/>
        <v>7815.3448266269997</v>
      </c>
      <c r="K126" s="18">
        <f t="shared" si="29"/>
        <v>0.15772999999999984</v>
      </c>
      <c r="L126" s="19">
        <f t="shared" si="30"/>
        <v>6450.7724075779997</v>
      </c>
      <c r="M126" s="127">
        <v>14053.504200000025</v>
      </c>
      <c r="N126" s="128">
        <v>2216.6592174660004</v>
      </c>
      <c r="O126" s="129">
        <v>1783.2235808800019</v>
      </c>
      <c r="P126" s="127">
        <v>12916.248500000018</v>
      </c>
      <c r="Q126" s="128">
        <v>2037.2798759049986</v>
      </c>
      <c r="R126" s="129">
        <v>1672.5852006000005</v>
      </c>
      <c r="S126" s="127">
        <v>12869.937600000003</v>
      </c>
      <c r="T126" s="128">
        <v>2029.975257648</v>
      </c>
      <c r="U126" s="129">
        <v>1715.776661141997</v>
      </c>
      <c r="V126" s="127">
        <v>7026.7006999999994</v>
      </c>
      <c r="W126" s="128">
        <v>1108.3215014110015</v>
      </c>
      <c r="X126" s="129">
        <v>942.55145778299959</v>
      </c>
      <c r="Y126" s="127">
        <v>1621.3427999999994</v>
      </c>
      <c r="Z126" s="128">
        <v>255.734399844</v>
      </c>
      <c r="AA126" s="129">
        <v>216.365160231</v>
      </c>
      <c r="AB126" s="127">
        <v>1061.1461000000006</v>
      </c>
      <c r="AC126" s="128">
        <v>167.37457435300004</v>
      </c>
      <c r="AD126" s="129">
        <v>120.270346942</v>
      </c>
      <c r="AE126" s="127"/>
      <c r="AF126" s="128"/>
      <c r="AG126" s="129"/>
      <c r="AH126" s="127"/>
      <c r="AI126" s="128"/>
      <c r="AJ126" s="129"/>
      <c r="AK126" s="127"/>
      <c r="AL126" s="128"/>
      <c r="AM126" s="129"/>
      <c r="AN126" s="144"/>
      <c r="AO126" s="143"/>
      <c r="AP126" s="129"/>
      <c r="AQ126" s="144"/>
      <c r="AR126" s="143"/>
      <c r="AS126" s="129"/>
      <c r="AT126" s="144"/>
      <c r="AU126" s="143"/>
      <c r="AV126" s="129"/>
    </row>
    <row r="127" spans="1:48" x14ac:dyDescent="0.25">
      <c r="A127" s="7">
        <v>118</v>
      </c>
      <c r="B127" s="136" t="s">
        <v>72</v>
      </c>
      <c r="C127" s="125">
        <v>102</v>
      </c>
      <c r="D127" s="84">
        <v>0.3</v>
      </c>
      <c r="E127" s="84" t="s">
        <v>233</v>
      </c>
      <c r="F127" s="69">
        <v>37575</v>
      </c>
      <c r="G127" s="69">
        <v>39508</v>
      </c>
      <c r="H127" s="86" t="s">
        <v>312</v>
      </c>
      <c r="I127" s="65">
        <f t="shared" si="27"/>
        <v>457498.86273983994</v>
      </c>
      <c r="J127" s="17">
        <f t="shared" si="28"/>
        <v>65815.786393753384</v>
      </c>
      <c r="K127" s="18">
        <f t="shared" si="29"/>
        <v>0.14386000000000002</v>
      </c>
      <c r="L127" s="19">
        <f t="shared" si="30"/>
        <v>53107.744926803214</v>
      </c>
      <c r="M127" s="127">
        <v>100261.15600320019</v>
      </c>
      <c r="N127" s="128">
        <v>14423.569902620353</v>
      </c>
      <c r="O127" s="129">
        <v>11324.747204824927</v>
      </c>
      <c r="P127" s="127">
        <v>109327.78262207998</v>
      </c>
      <c r="Q127" s="128">
        <v>15727.894808012421</v>
      </c>
      <c r="R127" s="129">
        <v>12629.335269069103</v>
      </c>
      <c r="S127" s="127">
        <v>83461.379614079851</v>
      </c>
      <c r="T127" s="128">
        <v>12006.754071281552</v>
      </c>
      <c r="U127" s="129">
        <v>9981.3730006206351</v>
      </c>
      <c r="V127" s="127">
        <v>48897.77066111999</v>
      </c>
      <c r="W127" s="128">
        <v>7034.4332873087196</v>
      </c>
      <c r="X127" s="129">
        <v>5904.8003146476258</v>
      </c>
      <c r="Y127" s="127">
        <v>87835.826862719943</v>
      </c>
      <c r="Z127" s="128">
        <v>12636.062052470899</v>
      </c>
      <c r="AA127" s="129">
        <v>10365.791362384407</v>
      </c>
      <c r="AB127" s="127">
        <v>27714.946976639992</v>
      </c>
      <c r="AC127" s="128">
        <v>3987.0722720594326</v>
      </c>
      <c r="AD127" s="129">
        <v>2901.6977752565185</v>
      </c>
      <c r="AE127" s="127"/>
      <c r="AF127" s="128"/>
      <c r="AG127" s="129"/>
      <c r="AH127" s="127"/>
      <c r="AI127" s="128"/>
      <c r="AJ127" s="129"/>
      <c r="AK127" s="127"/>
      <c r="AL127" s="128"/>
      <c r="AM127" s="129"/>
      <c r="AN127" s="144"/>
      <c r="AO127" s="143"/>
      <c r="AP127" s="129"/>
      <c r="AQ127" s="144"/>
      <c r="AR127" s="143"/>
      <c r="AS127" s="129"/>
      <c r="AT127" s="144"/>
      <c r="AU127" s="143"/>
      <c r="AV127" s="129"/>
    </row>
    <row r="128" spans="1:48" x14ac:dyDescent="0.25">
      <c r="A128" s="15">
        <v>119</v>
      </c>
      <c r="B128" s="136" t="s">
        <v>73</v>
      </c>
      <c r="C128" s="125">
        <v>103</v>
      </c>
      <c r="D128" s="84">
        <v>0.38700000000000001</v>
      </c>
      <c r="E128" s="84" t="s">
        <v>233</v>
      </c>
      <c r="F128" s="69">
        <v>35531</v>
      </c>
      <c r="G128" s="69">
        <v>39417</v>
      </c>
      <c r="H128" s="86" t="s">
        <v>447</v>
      </c>
      <c r="I128" s="65">
        <f t="shared" si="27"/>
        <v>899912.76640000008</v>
      </c>
      <c r="J128" s="17">
        <f t="shared" si="28"/>
        <v>129461.45057430398</v>
      </c>
      <c r="K128" s="18">
        <f t="shared" si="29"/>
        <v>0.14385999999999996</v>
      </c>
      <c r="L128" s="19">
        <f t="shared" si="30"/>
        <v>104768.25100768002</v>
      </c>
      <c r="M128" s="127">
        <v>204706.81760000007</v>
      </c>
      <c r="N128" s="128">
        <v>29449.122779936006</v>
      </c>
      <c r="O128" s="129">
        <v>23147.032450128001</v>
      </c>
      <c r="P128" s="127">
        <v>215632.18239999987</v>
      </c>
      <c r="Q128" s="128">
        <v>31020.845760063985</v>
      </c>
      <c r="R128" s="129">
        <v>24908.395653152002</v>
      </c>
      <c r="S128" s="127">
        <v>216791.05599999987</v>
      </c>
      <c r="T128" s="128">
        <v>31187.561316160012</v>
      </c>
      <c r="U128" s="129">
        <v>25942.273650255996</v>
      </c>
      <c r="V128" s="127">
        <v>105466.72160000008</v>
      </c>
      <c r="W128" s="128">
        <v>15172.442569376002</v>
      </c>
      <c r="X128" s="129">
        <v>12735.400399952003</v>
      </c>
      <c r="Y128" s="127">
        <v>111571.77280000009</v>
      </c>
      <c r="Z128" s="128">
        <v>16050.715235008</v>
      </c>
      <c r="AA128" s="129">
        <v>13228.088182464006</v>
      </c>
      <c r="AB128" s="127">
        <v>45744.215999999979</v>
      </c>
      <c r="AC128" s="128">
        <v>6580.7629137599934</v>
      </c>
      <c r="AD128" s="129">
        <v>4807.0606717279979</v>
      </c>
      <c r="AE128" s="127"/>
      <c r="AF128" s="128"/>
      <c r="AG128" s="129"/>
      <c r="AH128" s="127"/>
      <c r="AI128" s="128"/>
      <c r="AJ128" s="129"/>
      <c r="AK128" s="127"/>
      <c r="AL128" s="128"/>
      <c r="AM128" s="129"/>
      <c r="AN128" s="144"/>
      <c r="AO128" s="143"/>
      <c r="AP128" s="129"/>
      <c r="AQ128" s="144"/>
      <c r="AR128" s="143"/>
      <c r="AS128" s="129"/>
      <c r="AT128" s="144"/>
      <c r="AU128" s="143"/>
      <c r="AV128" s="129"/>
    </row>
    <row r="129" spans="1:48" x14ac:dyDescent="0.25">
      <c r="A129" s="7">
        <v>120</v>
      </c>
      <c r="B129" s="136" t="s">
        <v>74</v>
      </c>
      <c r="C129" s="125">
        <v>109</v>
      </c>
      <c r="D129" s="84">
        <v>0.06</v>
      </c>
      <c r="E129" s="84" t="s">
        <v>233</v>
      </c>
      <c r="F129" s="69">
        <v>33970</v>
      </c>
      <c r="G129" s="69">
        <v>40026</v>
      </c>
      <c r="H129" s="86" t="s">
        <v>313</v>
      </c>
      <c r="I129" s="65">
        <f t="shared" si="27"/>
        <v>55138.383899999986</v>
      </c>
      <c r="J129" s="17">
        <f t="shared" si="28"/>
        <v>8696.9772925470024</v>
      </c>
      <c r="K129" s="18">
        <f t="shared" si="29"/>
        <v>0.15773000000000009</v>
      </c>
      <c r="L129" s="19">
        <f t="shared" si="30"/>
        <v>7183.7321928299998</v>
      </c>
      <c r="M129" s="127">
        <v>12991.496999999996</v>
      </c>
      <c r="N129" s="128">
        <v>2049.1488218100003</v>
      </c>
      <c r="O129" s="129">
        <v>1650.5962222589999</v>
      </c>
      <c r="P129" s="127">
        <v>14197.447499999991</v>
      </c>
      <c r="Q129" s="128">
        <v>2239.3633941749981</v>
      </c>
      <c r="R129" s="129">
        <v>1829.5468397339991</v>
      </c>
      <c r="S129" s="127">
        <v>14434.729199999998</v>
      </c>
      <c r="T129" s="128">
        <v>2276.7898367160042</v>
      </c>
      <c r="U129" s="129">
        <v>1926.8238022739997</v>
      </c>
      <c r="V129" s="127">
        <v>7212.581100000004</v>
      </c>
      <c r="W129" s="128">
        <v>1137.640416902999</v>
      </c>
      <c r="X129" s="129">
        <v>963.91491807900047</v>
      </c>
      <c r="Y129" s="127">
        <v>4098.4530000000004</v>
      </c>
      <c r="Z129" s="128">
        <v>646.4489916900003</v>
      </c>
      <c r="AA129" s="129">
        <v>543.89148717299997</v>
      </c>
      <c r="AB129" s="127">
        <v>2203.6760999999992</v>
      </c>
      <c r="AC129" s="128">
        <v>347.58583125300015</v>
      </c>
      <c r="AD129" s="129">
        <v>268.95892331099998</v>
      </c>
      <c r="AE129" s="127"/>
      <c r="AF129" s="128"/>
      <c r="AG129" s="129"/>
      <c r="AH129" s="127"/>
      <c r="AI129" s="128"/>
      <c r="AJ129" s="129"/>
      <c r="AK129" s="127"/>
      <c r="AL129" s="128"/>
      <c r="AM129" s="129"/>
      <c r="AN129" s="144"/>
      <c r="AO129" s="143"/>
      <c r="AP129" s="129"/>
      <c r="AQ129" s="144"/>
      <c r="AR129" s="143"/>
      <c r="AS129" s="129"/>
      <c r="AT129" s="144"/>
      <c r="AU129" s="143"/>
      <c r="AV129" s="129"/>
    </row>
    <row r="130" spans="1:48" x14ac:dyDescent="0.25">
      <c r="A130" s="7">
        <v>121</v>
      </c>
      <c r="B130" s="136" t="s">
        <v>75</v>
      </c>
      <c r="C130" s="125">
        <v>108</v>
      </c>
      <c r="D130" s="84">
        <v>0.13800000000000001</v>
      </c>
      <c r="E130" s="84" t="s">
        <v>233</v>
      </c>
      <c r="F130" s="69">
        <v>36921</v>
      </c>
      <c r="G130" s="69">
        <v>39539</v>
      </c>
      <c r="H130" s="86" t="s">
        <v>314</v>
      </c>
      <c r="I130" s="65">
        <f t="shared" si="27"/>
        <v>334114.64064719994</v>
      </c>
      <c r="J130" s="17">
        <f t="shared" si="28"/>
        <v>51740.993250625397</v>
      </c>
      <c r="K130" s="18">
        <f t="shared" si="29"/>
        <v>0.15486000000000005</v>
      </c>
      <c r="L130" s="19">
        <f t="shared" si="30"/>
        <v>42581.301118516196</v>
      </c>
      <c r="M130" s="127">
        <v>70507.861250399976</v>
      </c>
      <c r="N130" s="128">
        <v>10918.847393236938</v>
      </c>
      <c r="O130" s="129">
        <v>8749.9699876582436</v>
      </c>
      <c r="P130" s="127">
        <v>65187.860068799935</v>
      </c>
      <c r="Q130" s="128">
        <v>10094.992010254362</v>
      </c>
      <c r="R130" s="129">
        <v>8294.1177903076077</v>
      </c>
      <c r="S130" s="127">
        <v>58255.949555999985</v>
      </c>
      <c r="T130" s="128">
        <v>9021.5163482421722</v>
      </c>
      <c r="U130" s="129">
        <v>7635.0787549578463</v>
      </c>
      <c r="V130" s="127">
        <v>57049.072239599969</v>
      </c>
      <c r="W130" s="128">
        <v>8834.619327024453</v>
      </c>
      <c r="X130" s="129">
        <v>7464.6493241816206</v>
      </c>
      <c r="Y130" s="127">
        <v>56023.198207200083</v>
      </c>
      <c r="Z130" s="128">
        <v>8675.7524743669946</v>
      </c>
      <c r="AA130" s="129">
        <v>7272.2730836684887</v>
      </c>
      <c r="AB130" s="127">
        <v>27090.699325200007</v>
      </c>
      <c r="AC130" s="128">
        <v>4195.2656975004757</v>
      </c>
      <c r="AD130" s="129">
        <v>3165.2121777423868</v>
      </c>
      <c r="AE130" s="127"/>
      <c r="AF130" s="128"/>
      <c r="AG130" s="129"/>
      <c r="AH130" s="127"/>
      <c r="AI130" s="128"/>
      <c r="AJ130" s="129"/>
      <c r="AK130" s="127"/>
      <c r="AL130" s="128"/>
      <c r="AM130" s="129"/>
      <c r="AN130" s="144"/>
      <c r="AO130" s="143"/>
      <c r="AP130" s="129"/>
      <c r="AQ130" s="144"/>
      <c r="AR130" s="143"/>
      <c r="AS130" s="129"/>
      <c r="AT130" s="144"/>
      <c r="AU130" s="143"/>
      <c r="AV130" s="129"/>
    </row>
    <row r="131" spans="1:48" x14ac:dyDescent="0.25">
      <c r="A131" s="15">
        <v>122</v>
      </c>
      <c r="B131" s="136" t="s">
        <v>76</v>
      </c>
      <c r="C131" s="125">
        <v>111</v>
      </c>
      <c r="D131" s="84">
        <v>0.04</v>
      </c>
      <c r="E131" s="84" t="s">
        <v>233</v>
      </c>
      <c r="F131" s="69">
        <v>36504</v>
      </c>
      <c r="G131" s="69">
        <v>39934</v>
      </c>
      <c r="H131" s="86" t="s">
        <v>315</v>
      </c>
      <c r="I131" s="65">
        <f t="shared" si="27"/>
        <v>52414</v>
      </c>
      <c r="J131" s="17">
        <f t="shared" si="28"/>
        <v>8267.2602200000074</v>
      </c>
      <c r="K131" s="18">
        <f t="shared" si="29"/>
        <v>0.15773000000000015</v>
      </c>
      <c r="L131" s="19">
        <f t="shared" si="30"/>
        <v>6861.9638867499989</v>
      </c>
      <c r="M131" s="127">
        <v>15515.600000000004</v>
      </c>
      <c r="N131" s="128">
        <v>2447.2755880000027</v>
      </c>
      <c r="O131" s="129">
        <v>1967.7705192499989</v>
      </c>
      <c r="P131" s="127">
        <v>13809.825000000001</v>
      </c>
      <c r="Q131" s="128">
        <v>2178.22369725</v>
      </c>
      <c r="R131" s="129">
        <v>1796.7073224999995</v>
      </c>
      <c r="S131" s="127">
        <v>14833.199999999999</v>
      </c>
      <c r="T131" s="128">
        <v>2339.6406360000037</v>
      </c>
      <c r="U131" s="129">
        <v>1983.3165612500004</v>
      </c>
      <c r="V131" s="127">
        <v>6117.85</v>
      </c>
      <c r="W131" s="128">
        <v>964.96848050000051</v>
      </c>
      <c r="X131" s="129">
        <v>842.2689865000001</v>
      </c>
      <c r="Y131" s="127">
        <v>1796.05</v>
      </c>
      <c r="Z131" s="128">
        <v>283.29096649999997</v>
      </c>
      <c r="AA131" s="129">
        <v>231.61120874999995</v>
      </c>
      <c r="AB131" s="127">
        <v>341.47499999999997</v>
      </c>
      <c r="AC131" s="128">
        <v>53.860851750000009</v>
      </c>
      <c r="AD131" s="129">
        <v>40.289288499999998</v>
      </c>
      <c r="AE131" s="127"/>
      <c r="AF131" s="128"/>
      <c r="AG131" s="129"/>
      <c r="AH131" s="127"/>
      <c r="AI131" s="128"/>
      <c r="AJ131" s="129"/>
      <c r="AK131" s="127"/>
      <c r="AL131" s="128"/>
      <c r="AM131" s="129"/>
      <c r="AN131" s="144"/>
      <c r="AO131" s="143"/>
      <c r="AP131" s="129"/>
      <c r="AQ131" s="144"/>
      <c r="AR131" s="143"/>
      <c r="AS131" s="129"/>
      <c r="AT131" s="144"/>
      <c r="AU131" s="143"/>
      <c r="AV131" s="129"/>
    </row>
    <row r="132" spans="1:48" x14ac:dyDescent="0.25">
      <c r="A132" s="7">
        <v>123</v>
      </c>
      <c r="B132" s="136" t="s">
        <v>625</v>
      </c>
      <c r="C132" s="125">
        <v>350</v>
      </c>
      <c r="D132" s="84">
        <v>0.14499999999999999</v>
      </c>
      <c r="E132" s="84" t="s">
        <v>233</v>
      </c>
      <c r="F132" s="69">
        <v>36902</v>
      </c>
      <c r="G132" s="69">
        <v>39448</v>
      </c>
      <c r="H132" s="86" t="s">
        <v>316</v>
      </c>
      <c r="I132" s="65">
        <f t="shared" si="27"/>
        <v>312486.1018</v>
      </c>
      <c r="J132" s="17">
        <f t="shared" si="28"/>
        <v>46141.697791787999</v>
      </c>
      <c r="K132" s="18">
        <f t="shared" si="29"/>
        <v>0.14765999999999999</v>
      </c>
      <c r="L132" s="19">
        <f t="shared" si="30"/>
        <v>37615.116420749997</v>
      </c>
      <c r="M132" s="127">
        <v>68141.100000000035</v>
      </c>
      <c r="N132" s="128">
        <v>10061.714825999994</v>
      </c>
      <c r="O132" s="129">
        <v>7959.7387944999991</v>
      </c>
      <c r="P132" s="127">
        <v>61482.560200000036</v>
      </c>
      <c r="Q132" s="128">
        <v>9078.5148391319963</v>
      </c>
      <c r="R132" s="129">
        <v>7376.5532497780005</v>
      </c>
      <c r="S132" s="127">
        <v>39307.659999999974</v>
      </c>
      <c r="T132" s="128">
        <v>5804.1690755999934</v>
      </c>
      <c r="U132" s="129">
        <v>4856.9865723999928</v>
      </c>
      <c r="V132" s="127">
        <v>66734.838399999964</v>
      </c>
      <c r="W132" s="128">
        <v>9854.0662381439979</v>
      </c>
      <c r="X132" s="129">
        <v>8286.4541459120046</v>
      </c>
      <c r="Y132" s="127">
        <v>53701.909599999941</v>
      </c>
      <c r="Z132" s="128">
        <v>7929.6239715360043</v>
      </c>
      <c r="AA132" s="129">
        <v>6604.5012413519989</v>
      </c>
      <c r="AB132" s="127">
        <v>23118.033599999999</v>
      </c>
      <c r="AC132" s="128">
        <v>3413.6088413760062</v>
      </c>
      <c r="AD132" s="129">
        <v>2530.8824168080018</v>
      </c>
      <c r="AE132" s="127"/>
      <c r="AF132" s="128"/>
      <c r="AG132" s="129"/>
      <c r="AH132" s="127"/>
      <c r="AI132" s="128"/>
      <c r="AJ132" s="129"/>
      <c r="AK132" s="127"/>
      <c r="AL132" s="128"/>
      <c r="AM132" s="129"/>
      <c r="AN132" s="144"/>
      <c r="AO132" s="143"/>
      <c r="AP132" s="129"/>
      <c r="AQ132" s="144"/>
      <c r="AR132" s="143"/>
      <c r="AS132" s="129"/>
      <c r="AT132" s="144"/>
      <c r="AU132" s="143"/>
      <c r="AV132" s="129"/>
    </row>
    <row r="133" spans="1:48" x14ac:dyDescent="0.25">
      <c r="A133" s="7">
        <v>124</v>
      </c>
      <c r="B133" s="136" t="s">
        <v>627</v>
      </c>
      <c r="C133" s="125">
        <v>349</v>
      </c>
      <c r="D133" s="84">
        <v>0.14000000000000001</v>
      </c>
      <c r="E133" s="84" t="s">
        <v>233</v>
      </c>
      <c r="F133" s="69">
        <v>35748</v>
      </c>
      <c r="G133" s="69">
        <v>39387</v>
      </c>
      <c r="H133" s="86" t="s">
        <v>317</v>
      </c>
      <c r="I133" s="65">
        <f t="shared" si="27"/>
        <v>151660.08000000005</v>
      </c>
      <c r="J133" s="17">
        <f t="shared" si="28"/>
        <v>23746.935326399998</v>
      </c>
      <c r="K133" s="18">
        <f t="shared" si="29"/>
        <v>0.15657999999999994</v>
      </c>
      <c r="L133" s="19">
        <f t="shared" si="30"/>
        <v>19567.311114659999</v>
      </c>
      <c r="M133" s="127">
        <v>30404.994000000017</v>
      </c>
      <c r="N133" s="128">
        <v>4760.8139605200022</v>
      </c>
      <c r="O133" s="129">
        <v>3835.9191825600028</v>
      </c>
      <c r="P133" s="127">
        <v>46222.464</v>
      </c>
      <c r="Q133" s="128">
        <v>7237.5134131200011</v>
      </c>
      <c r="R133" s="129">
        <v>5892.243370799999</v>
      </c>
      <c r="S133" s="127">
        <v>47712.948000000048</v>
      </c>
      <c r="T133" s="128">
        <v>7470.8933978399955</v>
      </c>
      <c r="U133" s="129">
        <v>6286.4136050999923</v>
      </c>
      <c r="V133" s="127">
        <v>13177.044000000011</v>
      </c>
      <c r="W133" s="128">
        <v>2063.2615495200012</v>
      </c>
      <c r="X133" s="129">
        <v>1762.9497087600014</v>
      </c>
      <c r="Y133" s="127">
        <v>9202.3019999999924</v>
      </c>
      <c r="Z133" s="128">
        <v>1440.8964471600018</v>
      </c>
      <c r="AA133" s="129">
        <v>1215.0214941000008</v>
      </c>
      <c r="AB133" s="127">
        <v>4940.3279999999895</v>
      </c>
      <c r="AC133" s="128">
        <v>773.55655823999859</v>
      </c>
      <c r="AD133" s="129">
        <v>574.76375333999943</v>
      </c>
      <c r="AE133" s="127"/>
      <c r="AF133" s="128"/>
      <c r="AG133" s="129"/>
      <c r="AH133" s="127"/>
      <c r="AI133" s="128"/>
      <c r="AJ133" s="129"/>
      <c r="AK133" s="127"/>
      <c r="AL133" s="128"/>
      <c r="AM133" s="129"/>
      <c r="AN133" s="144"/>
      <c r="AO133" s="143"/>
      <c r="AP133" s="129"/>
      <c r="AQ133" s="144"/>
      <c r="AR133" s="143"/>
      <c r="AS133" s="129"/>
      <c r="AT133" s="144"/>
      <c r="AU133" s="143"/>
      <c r="AV133" s="129"/>
    </row>
    <row r="134" spans="1:48" x14ac:dyDescent="0.25">
      <c r="A134" s="15">
        <v>125</v>
      </c>
      <c r="B134" s="136" t="s">
        <v>626</v>
      </c>
      <c r="C134" s="125">
        <v>348</v>
      </c>
      <c r="D134" s="84">
        <v>9.7000000000000003E-2</v>
      </c>
      <c r="E134" s="84" t="s">
        <v>233</v>
      </c>
      <c r="F134" s="69">
        <v>36269</v>
      </c>
      <c r="G134" s="69">
        <v>39387</v>
      </c>
      <c r="H134" s="86" t="s">
        <v>318</v>
      </c>
      <c r="I134" s="65">
        <f t="shared" ref="I134:I165" si="31">M134+P134+S134+V134+Y134+AB134+AE134+AH134+AK134+AN134+AQ134+AT134</f>
        <v>136753.95629999999</v>
      </c>
      <c r="J134" s="17">
        <f t="shared" ref="J134:J165" si="32">N134+Q134+T134+W134+Z134+AC134+AF134+AI134+AL134+AO134+AR134+AU134</f>
        <v>21412.934477453993</v>
      </c>
      <c r="K134" s="18">
        <f t="shared" si="29"/>
        <v>0.15657999999999997</v>
      </c>
      <c r="L134" s="19">
        <f t="shared" ref="L134:L165" si="33">O134+R134+U134+X134+AA134+AD134+AG134+AJ134+AM134+AP134+AS134+AV134</f>
        <v>17580.932919356997</v>
      </c>
      <c r="M134" s="127">
        <v>29597.037600000007</v>
      </c>
      <c r="N134" s="128">
        <v>4634.3041474079955</v>
      </c>
      <c r="O134" s="129">
        <v>3722.1841381620011</v>
      </c>
      <c r="P134" s="127">
        <v>41667.518399999986</v>
      </c>
      <c r="Q134" s="128">
        <v>6524.3000310720054</v>
      </c>
      <c r="R134" s="129">
        <v>5298.7234916129946</v>
      </c>
      <c r="S134" s="127">
        <v>41622.299999999988</v>
      </c>
      <c r="T134" s="128">
        <v>6517.2197339999966</v>
      </c>
      <c r="U134" s="129">
        <v>5468.9843600310014</v>
      </c>
      <c r="V134" s="127">
        <v>10457.921099999996</v>
      </c>
      <c r="W134" s="128">
        <v>1637.5012858380003</v>
      </c>
      <c r="X134" s="129">
        <v>1400.3738127959991</v>
      </c>
      <c r="Y134" s="127">
        <v>8271.0003000000015</v>
      </c>
      <c r="Z134" s="128">
        <v>1295.0732269739992</v>
      </c>
      <c r="AA134" s="129">
        <v>1088.0546274299993</v>
      </c>
      <c r="AB134" s="127">
        <v>5138.1788999999981</v>
      </c>
      <c r="AC134" s="128">
        <v>804.53605216200037</v>
      </c>
      <c r="AD134" s="129">
        <v>602.61248932500052</v>
      </c>
      <c r="AE134" s="127"/>
      <c r="AF134" s="128"/>
      <c r="AG134" s="129"/>
      <c r="AH134" s="127"/>
      <c r="AI134" s="128"/>
      <c r="AJ134" s="129"/>
      <c r="AK134" s="127"/>
      <c r="AL134" s="128"/>
      <c r="AM134" s="129"/>
      <c r="AN134" s="144"/>
      <c r="AO134" s="143"/>
      <c r="AP134" s="129"/>
      <c r="AQ134" s="144"/>
      <c r="AR134" s="143"/>
      <c r="AS134" s="129"/>
      <c r="AT134" s="144"/>
      <c r="AU134" s="143"/>
      <c r="AV134" s="129"/>
    </row>
    <row r="135" spans="1:48" x14ac:dyDescent="0.25">
      <c r="A135" s="7">
        <v>126</v>
      </c>
      <c r="B135" s="136" t="s">
        <v>628</v>
      </c>
      <c r="C135" s="125">
        <v>351</v>
      </c>
      <c r="D135" s="84">
        <v>5.5E-2</v>
      </c>
      <c r="E135" s="84" t="s">
        <v>233</v>
      </c>
      <c r="F135" s="69">
        <v>37244</v>
      </c>
      <c r="G135" s="69">
        <v>39479</v>
      </c>
      <c r="H135" s="86" t="s">
        <v>319</v>
      </c>
      <c r="I135" s="65">
        <f t="shared" si="31"/>
        <v>0</v>
      </c>
      <c r="J135" s="17">
        <f t="shared" si="32"/>
        <v>0</v>
      </c>
      <c r="K135" s="18" t="e">
        <f t="shared" si="29"/>
        <v>#DIV/0!</v>
      </c>
      <c r="L135" s="19">
        <f t="shared" si="33"/>
        <v>0</v>
      </c>
      <c r="M135" s="127">
        <v>0</v>
      </c>
      <c r="N135" s="128">
        <v>0</v>
      </c>
      <c r="O135" s="129">
        <v>0</v>
      </c>
      <c r="P135" s="127">
        <v>0</v>
      </c>
      <c r="Q135" s="128">
        <v>0</v>
      </c>
      <c r="R135" s="129">
        <v>0</v>
      </c>
      <c r="S135" s="127">
        <v>0</v>
      </c>
      <c r="T135" s="128">
        <v>0</v>
      </c>
      <c r="U135" s="129">
        <v>0</v>
      </c>
      <c r="V135" s="127">
        <v>0</v>
      </c>
      <c r="W135" s="128">
        <v>0</v>
      </c>
      <c r="X135" s="129">
        <v>0</v>
      </c>
      <c r="Y135" s="127">
        <v>0</v>
      </c>
      <c r="Z135" s="128">
        <v>0</v>
      </c>
      <c r="AA135" s="129">
        <v>0</v>
      </c>
      <c r="AB135" s="127">
        <v>0</v>
      </c>
      <c r="AC135" s="128">
        <v>0</v>
      </c>
      <c r="AD135" s="129">
        <v>0</v>
      </c>
      <c r="AE135" s="127"/>
      <c r="AF135" s="128"/>
      <c r="AG135" s="129"/>
      <c r="AH135" s="127"/>
      <c r="AI135" s="128"/>
      <c r="AJ135" s="129"/>
      <c r="AK135" s="127"/>
      <c r="AL135" s="128"/>
      <c r="AM135" s="129"/>
      <c r="AN135" s="144"/>
      <c r="AO135" s="143"/>
      <c r="AP135" s="129"/>
      <c r="AQ135" s="144"/>
      <c r="AR135" s="143"/>
      <c r="AS135" s="129"/>
      <c r="AT135" s="144"/>
      <c r="AU135" s="143"/>
      <c r="AV135" s="129"/>
    </row>
    <row r="136" spans="1:48" x14ac:dyDescent="0.25">
      <c r="A136" s="7">
        <v>127</v>
      </c>
      <c r="B136" s="136" t="s">
        <v>77</v>
      </c>
      <c r="C136" s="125">
        <v>117</v>
      </c>
      <c r="D136" s="84">
        <v>0.189</v>
      </c>
      <c r="E136" s="84" t="s">
        <v>233</v>
      </c>
      <c r="F136" s="69">
        <v>35846</v>
      </c>
      <c r="G136" s="69">
        <v>39995</v>
      </c>
      <c r="H136" s="86" t="s">
        <v>320</v>
      </c>
      <c r="I136" s="65">
        <f t="shared" si="31"/>
        <v>397464.68189999979</v>
      </c>
      <c r="J136" s="17">
        <f t="shared" si="32"/>
        <v>60768.375215691049</v>
      </c>
      <c r="K136" s="18">
        <f t="shared" si="29"/>
        <v>0.15289000000000019</v>
      </c>
      <c r="L136" s="19">
        <f t="shared" si="33"/>
        <v>49828.524828591602</v>
      </c>
      <c r="M136" s="127">
        <v>93990.024959999864</v>
      </c>
      <c r="N136" s="128">
        <v>14370.13491613441</v>
      </c>
      <c r="O136" s="129">
        <v>11472.630116329214</v>
      </c>
      <c r="P136" s="127">
        <v>102107.33909999997</v>
      </c>
      <c r="Q136" s="128">
        <v>15611.191074999011</v>
      </c>
      <c r="R136" s="129">
        <v>12698.825385355191</v>
      </c>
      <c r="S136" s="127">
        <v>103681.63104000007</v>
      </c>
      <c r="T136" s="128">
        <v>15851.88456970562</v>
      </c>
      <c r="U136" s="129">
        <v>13317.521222678401</v>
      </c>
      <c r="V136" s="127">
        <v>37828.536719999989</v>
      </c>
      <c r="W136" s="128">
        <v>5783.6049791207961</v>
      </c>
      <c r="X136" s="129">
        <v>4921.3539925133955</v>
      </c>
      <c r="Y136" s="127">
        <v>44627.024519999926</v>
      </c>
      <c r="Z136" s="128">
        <v>6823.0257788628051</v>
      </c>
      <c r="AA136" s="129">
        <v>5680.9256515362058</v>
      </c>
      <c r="AB136" s="127">
        <v>15230.125559999988</v>
      </c>
      <c r="AC136" s="128">
        <v>2328.5338968683977</v>
      </c>
      <c r="AD136" s="129">
        <v>1737.2684601791991</v>
      </c>
      <c r="AE136" s="127"/>
      <c r="AF136" s="128"/>
      <c r="AG136" s="129"/>
      <c r="AH136" s="127"/>
      <c r="AI136" s="128"/>
      <c r="AJ136" s="129"/>
      <c r="AK136" s="127"/>
      <c r="AL136" s="128"/>
      <c r="AM136" s="129"/>
      <c r="AN136" s="144"/>
      <c r="AO136" s="143"/>
      <c r="AP136" s="129"/>
      <c r="AQ136" s="144"/>
      <c r="AR136" s="143"/>
      <c r="AS136" s="129"/>
      <c r="AT136" s="144"/>
      <c r="AU136" s="143"/>
      <c r="AV136" s="129"/>
    </row>
    <row r="137" spans="1:48" x14ac:dyDescent="0.25">
      <c r="A137" s="15">
        <v>128</v>
      </c>
      <c r="B137" s="136" t="s">
        <v>78</v>
      </c>
      <c r="C137" s="125">
        <v>118</v>
      </c>
      <c r="D137" s="84">
        <v>0.2</v>
      </c>
      <c r="E137" s="84" t="s">
        <v>233</v>
      </c>
      <c r="F137" s="69">
        <v>37613</v>
      </c>
      <c r="G137" s="69">
        <v>39630</v>
      </c>
      <c r="H137" s="86" t="s">
        <v>321</v>
      </c>
      <c r="I137" s="65">
        <f t="shared" si="31"/>
        <v>349247.77500000014</v>
      </c>
      <c r="J137" s="17">
        <f t="shared" si="32"/>
        <v>47525.637222000005</v>
      </c>
      <c r="K137" s="18">
        <f t="shared" si="29"/>
        <v>0.13607999999999995</v>
      </c>
      <c r="L137" s="19">
        <f t="shared" si="33"/>
        <v>37669.381865250005</v>
      </c>
      <c r="M137" s="127">
        <v>99643.425000000032</v>
      </c>
      <c r="N137" s="128">
        <v>13559.477273999997</v>
      </c>
      <c r="O137" s="129">
        <v>10490.893337499991</v>
      </c>
      <c r="P137" s="127">
        <v>108532.97500000011</v>
      </c>
      <c r="Q137" s="128">
        <v>14769.167238000002</v>
      </c>
      <c r="R137" s="129">
        <v>11693.823845500012</v>
      </c>
      <c r="S137" s="127">
        <v>98412.400000000052</v>
      </c>
      <c r="T137" s="128">
        <v>13391.959392000008</v>
      </c>
      <c r="U137" s="129">
        <v>10987.50942050001</v>
      </c>
      <c r="V137" s="127">
        <v>25332.975000000002</v>
      </c>
      <c r="W137" s="128">
        <v>3447.3112380000002</v>
      </c>
      <c r="X137" s="129">
        <v>2881.0942127499993</v>
      </c>
      <c r="Y137" s="127">
        <v>9285.9250000000011</v>
      </c>
      <c r="Z137" s="128">
        <v>1263.6286740000007</v>
      </c>
      <c r="AA137" s="129">
        <v>945.39525725000055</v>
      </c>
      <c r="AB137" s="127">
        <v>8040.074999999998</v>
      </c>
      <c r="AC137" s="128">
        <v>1094.0934060000004</v>
      </c>
      <c r="AD137" s="129">
        <v>670.66579174999993</v>
      </c>
      <c r="AE137" s="127"/>
      <c r="AF137" s="128"/>
      <c r="AG137" s="129"/>
      <c r="AH137" s="127"/>
      <c r="AI137" s="128"/>
      <c r="AJ137" s="129"/>
      <c r="AK137" s="127"/>
      <c r="AL137" s="128"/>
      <c r="AM137" s="129"/>
      <c r="AN137" s="144"/>
      <c r="AO137" s="143"/>
      <c r="AP137" s="129"/>
      <c r="AQ137" s="144"/>
      <c r="AR137" s="143"/>
      <c r="AS137" s="129"/>
      <c r="AT137" s="144"/>
      <c r="AU137" s="143"/>
      <c r="AV137" s="129"/>
    </row>
    <row r="138" spans="1:48" x14ac:dyDescent="0.25">
      <c r="A138" s="7">
        <v>129</v>
      </c>
      <c r="B138" s="136" t="s">
        <v>464</v>
      </c>
      <c r="C138" s="125">
        <v>122</v>
      </c>
      <c r="D138" s="84">
        <v>0.115</v>
      </c>
      <c r="E138" s="84" t="s">
        <v>233</v>
      </c>
      <c r="F138" s="69">
        <v>37586</v>
      </c>
      <c r="G138" s="69">
        <v>39934</v>
      </c>
      <c r="H138" s="86" t="s">
        <v>322</v>
      </c>
      <c r="I138" s="65">
        <f t="shared" si="31"/>
        <v>77851.093500000017</v>
      </c>
      <c r="J138" s="17">
        <f t="shared" si="32"/>
        <v>11080.546137855006</v>
      </c>
      <c r="K138" s="18">
        <f t="shared" si="29"/>
        <v>0.14233000000000004</v>
      </c>
      <c r="L138" s="19">
        <f t="shared" si="33"/>
        <v>8941.506038805006</v>
      </c>
      <c r="M138" s="127">
        <v>15191.708999999992</v>
      </c>
      <c r="N138" s="128">
        <v>2162.2359419699987</v>
      </c>
      <c r="O138" s="129">
        <v>1705.0931089549997</v>
      </c>
      <c r="P138" s="127">
        <v>24980.816000000024</v>
      </c>
      <c r="Q138" s="128">
        <v>3555.5195412800031</v>
      </c>
      <c r="R138" s="129">
        <v>2806.826702335004</v>
      </c>
      <c r="S138" s="127">
        <v>30475.446500000013</v>
      </c>
      <c r="T138" s="128">
        <v>4337.5703003450035</v>
      </c>
      <c r="U138" s="129">
        <v>3597.4572965650013</v>
      </c>
      <c r="V138" s="127">
        <v>4396.6264999999994</v>
      </c>
      <c r="W138" s="128">
        <v>625.77184974500005</v>
      </c>
      <c r="X138" s="129">
        <v>532.34129951000011</v>
      </c>
      <c r="Y138" s="127">
        <v>1749.1144999999997</v>
      </c>
      <c r="Z138" s="128">
        <v>248.95146678499998</v>
      </c>
      <c r="AA138" s="129">
        <v>193.74132757999999</v>
      </c>
      <c r="AB138" s="127">
        <v>1057.3810000000001</v>
      </c>
      <c r="AC138" s="128">
        <v>150.49703773000002</v>
      </c>
      <c r="AD138" s="129">
        <v>106.04630386000004</v>
      </c>
      <c r="AE138" s="127"/>
      <c r="AF138" s="128"/>
      <c r="AG138" s="129"/>
      <c r="AH138" s="127"/>
      <c r="AI138" s="128"/>
      <c r="AJ138" s="129"/>
      <c r="AK138" s="127"/>
      <c r="AL138" s="128"/>
      <c r="AM138" s="129"/>
      <c r="AN138" s="144"/>
      <c r="AO138" s="143"/>
      <c r="AP138" s="129"/>
      <c r="AQ138" s="144"/>
      <c r="AR138" s="143"/>
      <c r="AS138" s="129"/>
      <c r="AT138" s="144"/>
      <c r="AU138" s="143"/>
      <c r="AV138" s="129"/>
    </row>
    <row r="139" spans="1:48" x14ac:dyDescent="0.25">
      <c r="A139" s="7">
        <v>130</v>
      </c>
      <c r="B139" s="136" t="s">
        <v>465</v>
      </c>
      <c r="C139" s="125">
        <v>121</v>
      </c>
      <c r="D139" s="84">
        <v>3.5000000000000003E-2</v>
      </c>
      <c r="E139" s="84" t="s">
        <v>233</v>
      </c>
      <c r="F139" s="69">
        <v>37098</v>
      </c>
      <c r="G139" s="69">
        <v>39934</v>
      </c>
      <c r="H139" s="86" t="s">
        <v>323</v>
      </c>
      <c r="I139" s="65">
        <f t="shared" si="31"/>
        <v>45352.623899999999</v>
      </c>
      <c r="J139" s="17">
        <f t="shared" si="32"/>
        <v>7153.4693677470032</v>
      </c>
      <c r="K139" s="18">
        <f t="shared" si="29"/>
        <v>0.15773000000000006</v>
      </c>
      <c r="L139" s="19">
        <f t="shared" si="33"/>
        <v>5902.0755389669985</v>
      </c>
      <c r="M139" s="127">
        <v>11962.806300000002</v>
      </c>
      <c r="N139" s="128">
        <v>1886.8934376990005</v>
      </c>
      <c r="O139" s="129">
        <v>1522.323418746</v>
      </c>
      <c r="P139" s="127">
        <v>13358.062200000009</v>
      </c>
      <c r="Q139" s="128">
        <v>2106.9671508060005</v>
      </c>
      <c r="R139" s="129">
        <v>1723.3987586939995</v>
      </c>
      <c r="S139" s="127">
        <v>9941.3660999999938</v>
      </c>
      <c r="T139" s="128">
        <v>1568.0516749530004</v>
      </c>
      <c r="U139" s="129">
        <v>1327.3895984939991</v>
      </c>
      <c r="V139" s="127">
        <v>5840.6184000000021</v>
      </c>
      <c r="W139" s="128">
        <v>921.24074023200035</v>
      </c>
      <c r="X139" s="129">
        <v>773.54008301399961</v>
      </c>
      <c r="Y139" s="127">
        <v>3138.6248999999984</v>
      </c>
      <c r="Z139" s="128">
        <v>495.0553054770005</v>
      </c>
      <c r="AA139" s="129">
        <v>420.3094175550001</v>
      </c>
      <c r="AB139" s="127">
        <v>1111.1459999999993</v>
      </c>
      <c r="AC139" s="128">
        <v>175.26105857999991</v>
      </c>
      <c r="AD139" s="129">
        <v>135.11426246400003</v>
      </c>
      <c r="AE139" s="127"/>
      <c r="AF139" s="128"/>
      <c r="AG139" s="129"/>
      <c r="AH139" s="127"/>
      <c r="AI139" s="128"/>
      <c r="AJ139" s="129"/>
      <c r="AK139" s="127"/>
      <c r="AL139" s="128"/>
      <c r="AM139" s="129"/>
      <c r="AN139" s="144"/>
      <c r="AO139" s="143"/>
      <c r="AP139" s="129"/>
      <c r="AQ139" s="144"/>
      <c r="AR139" s="143"/>
      <c r="AS139" s="129"/>
      <c r="AT139" s="144"/>
      <c r="AU139" s="143"/>
      <c r="AV139" s="129"/>
    </row>
    <row r="140" spans="1:48" x14ac:dyDescent="0.25">
      <c r="A140" s="15">
        <v>131</v>
      </c>
      <c r="B140" s="136" t="s">
        <v>79</v>
      </c>
      <c r="C140" s="125">
        <v>123</v>
      </c>
      <c r="D140" s="84">
        <v>9.5000000000000001E-2</v>
      </c>
      <c r="E140" s="84" t="s">
        <v>233</v>
      </c>
      <c r="F140" s="69">
        <v>36272</v>
      </c>
      <c r="G140" s="69">
        <v>39995</v>
      </c>
      <c r="H140" s="86" t="s">
        <v>324</v>
      </c>
      <c r="I140" s="65">
        <f t="shared" si="31"/>
        <v>0</v>
      </c>
      <c r="J140" s="17">
        <f t="shared" si="32"/>
        <v>0</v>
      </c>
      <c r="K140" s="18" t="e">
        <f t="shared" si="29"/>
        <v>#DIV/0!</v>
      </c>
      <c r="L140" s="19">
        <f t="shared" si="33"/>
        <v>0</v>
      </c>
      <c r="M140" s="127">
        <v>0</v>
      </c>
      <c r="N140" s="128">
        <v>0</v>
      </c>
      <c r="O140" s="129">
        <v>0</v>
      </c>
      <c r="P140" s="127">
        <v>0</v>
      </c>
      <c r="Q140" s="128">
        <v>0</v>
      </c>
      <c r="R140" s="129">
        <v>0</v>
      </c>
      <c r="S140" s="127">
        <v>0</v>
      </c>
      <c r="T140" s="128">
        <v>0</v>
      </c>
      <c r="U140" s="129">
        <v>0</v>
      </c>
      <c r="V140" s="127">
        <v>0</v>
      </c>
      <c r="W140" s="128">
        <v>0</v>
      </c>
      <c r="X140" s="129">
        <v>0</v>
      </c>
      <c r="Y140" s="127">
        <v>0</v>
      </c>
      <c r="Z140" s="128">
        <v>0</v>
      </c>
      <c r="AA140" s="129">
        <v>0</v>
      </c>
      <c r="AB140" s="127">
        <v>0</v>
      </c>
      <c r="AC140" s="128">
        <v>0</v>
      </c>
      <c r="AD140" s="129">
        <v>0</v>
      </c>
      <c r="AE140" s="127"/>
      <c r="AF140" s="128"/>
      <c r="AG140" s="129"/>
      <c r="AH140" s="127"/>
      <c r="AI140" s="128"/>
      <c r="AJ140" s="129"/>
      <c r="AK140" s="127"/>
      <c r="AL140" s="128"/>
      <c r="AM140" s="129"/>
      <c r="AN140" s="144"/>
      <c r="AO140" s="143"/>
      <c r="AP140" s="129"/>
      <c r="AQ140" s="144"/>
      <c r="AR140" s="143"/>
      <c r="AS140" s="129"/>
      <c r="AT140" s="144"/>
      <c r="AU140" s="143"/>
      <c r="AV140" s="129"/>
    </row>
    <row r="141" spans="1:48" x14ac:dyDescent="0.25">
      <c r="A141" s="7">
        <v>132</v>
      </c>
      <c r="B141" s="136" t="s">
        <v>80</v>
      </c>
      <c r="C141" s="125">
        <v>124</v>
      </c>
      <c r="D141" s="84">
        <v>7.4999999999999997E-2</v>
      </c>
      <c r="E141" s="84" t="s">
        <v>233</v>
      </c>
      <c r="F141" s="69">
        <v>36042</v>
      </c>
      <c r="G141" s="69">
        <v>39569</v>
      </c>
      <c r="H141" s="86" t="s">
        <v>325</v>
      </c>
      <c r="I141" s="65">
        <f t="shared" si="31"/>
        <v>30024.679200000002</v>
      </c>
      <c r="J141" s="17">
        <f t="shared" si="32"/>
        <v>4735.7926502159999</v>
      </c>
      <c r="K141" s="18">
        <f t="shared" si="29"/>
        <v>0.15772999999999998</v>
      </c>
      <c r="L141" s="19">
        <f t="shared" si="33"/>
        <v>3795.3856072230005</v>
      </c>
      <c r="M141" s="127">
        <v>5993.2718999999979</v>
      </c>
      <c r="N141" s="128">
        <v>945.31877678700062</v>
      </c>
      <c r="O141" s="129">
        <v>737.95918353899992</v>
      </c>
      <c r="P141" s="127">
        <v>6063.0252000000019</v>
      </c>
      <c r="Q141" s="128">
        <v>956.320964796</v>
      </c>
      <c r="R141" s="129">
        <v>742.60293662100014</v>
      </c>
      <c r="S141" s="127">
        <v>12699.154500000004</v>
      </c>
      <c r="T141" s="128">
        <v>2003.0376392849996</v>
      </c>
      <c r="U141" s="129">
        <v>1644.1029499800004</v>
      </c>
      <c r="V141" s="127">
        <v>2518.2102000000004</v>
      </c>
      <c r="W141" s="128">
        <v>397.1972948460002</v>
      </c>
      <c r="X141" s="129">
        <v>332.60777943900007</v>
      </c>
      <c r="Y141" s="127">
        <v>1814.1182999999996</v>
      </c>
      <c r="Z141" s="128">
        <v>286.14087945900002</v>
      </c>
      <c r="AA141" s="129">
        <v>223.39190654999999</v>
      </c>
      <c r="AB141" s="127">
        <v>936.89909999999998</v>
      </c>
      <c r="AC141" s="128">
        <v>147.777095043</v>
      </c>
      <c r="AD141" s="129">
        <v>114.720851094</v>
      </c>
      <c r="AE141" s="127"/>
      <c r="AF141" s="128"/>
      <c r="AG141" s="129"/>
      <c r="AH141" s="127"/>
      <c r="AI141" s="128"/>
      <c r="AJ141" s="129"/>
      <c r="AK141" s="127"/>
      <c r="AL141" s="128"/>
      <c r="AM141" s="129"/>
      <c r="AN141" s="144"/>
      <c r="AO141" s="143"/>
      <c r="AP141" s="129"/>
      <c r="AQ141" s="144"/>
      <c r="AR141" s="143"/>
      <c r="AS141" s="129"/>
      <c r="AT141" s="144"/>
      <c r="AU141" s="143"/>
      <c r="AV141" s="129"/>
    </row>
    <row r="142" spans="1:48" x14ac:dyDescent="0.25">
      <c r="A142" s="7">
        <v>133</v>
      </c>
      <c r="B142" s="136" t="s">
        <v>81</v>
      </c>
      <c r="C142" s="125">
        <v>125</v>
      </c>
      <c r="D142" s="84">
        <v>0.52</v>
      </c>
      <c r="E142" s="84" t="s">
        <v>233</v>
      </c>
      <c r="F142" s="69">
        <v>36958</v>
      </c>
      <c r="G142" s="69">
        <v>39934</v>
      </c>
      <c r="H142" s="86" t="s">
        <v>326</v>
      </c>
      <c r="I142" s="65">
        <f t="shared" si="31"/>
        <v>692781.63010080019</v>
      </c>
      <c r="J142" s="17">
        <f t="shared" si="32"/>
        <v>92063.750824095332</v>
      </c>
      <c r="K142" s="18">
        <f t="shared" ref="K142:K202" si="34">J142/I142</f>
        <v>0.13288999999999998</v>
      </c>
      <c r="L142" s="19">
        <f t="shared" si="33"/>
        <v>72813.085916633165</v>
      </c>
      <c r="M142" s="127">
        <v>138841.79146799995</v>
      </c>
      <c r="N142" s="128">
        <v>18450.685668182534</v>
      </c>
      <c r="O142" s="129">
        <v>14210.995756197881</v>
      </c>
      <c r="P142" s="127">
        <v>156530.50968480014</v>
      </c>
      <c r="Q142" s="128">
        <v>20801.339432013065</v>
      </c>
      <c r="R142" s="129">
        <v>16174.195884088957</v>
      </c>
      <c r="S142" s="127">
        <v>198899.87054640005</v>
      </c>
      <c r="T142" s="128">
        <v>26431.803796911117</v>
      </c>
      <c r="U142" s="129">
        <v>21583.520938670226</v>
      </c>
      <c r="V142" s="127">
        <v>78046.508049599943</v>
      </c>
      <c r="W142" s="128">
        <v>10371.600454711332</v>
      </c>
      <c r="X142" s="129">
        <v>8545.1893839829117</v>
      </c>
      <c r="Y142" s="127">
        <v>78132.674172000057</v>
      </c>
      <c r="Z142" s="128">
        <v>10383.051070717076</v>
      </c>
      <c r="AA142" s="129">
        <v>8380.3007878354092</v>
      </c>
      <c r="AB142" s="127">
        <v>42330.276180000059</v>
      </c>
      <c r="AC142" s="128">
        <v>5625.2704015602012</v>
      </c>
      <c r="AD142" s="129">
        <v>3918.8831658577906</v>
      </c>
      <c r="AE142" s="127"/>
      <c r="AF142" s="128"/>
      <c r="AG142" s="129"/>
      <c r="AH142" s="127"/>
      <c r="AI142" s="128"/>
      <c r="AJ142" s="129"/>
      <c r="AK142" s="127"/>
      <c r="AL142" s="128"/>
      <c r="AM142" s="129"/>
      <c r="AN142" s="144"/>
      <c r="AO142" s="143"/>
      <c r="AP142" s="129"/>
      <c r="AQ142" s="144"/>
      <c r="AR142" s="143"/>
      <c r="AS142" s="129"/>
      <c r="AT142" s="144"/>
      <c r="AU142" s="143"/>
      <c r="AV142" s="129"/>
    </row>
    <row r="143" spans="1:48" x14ac:dyDescent="0.25">
      <c r="A143" s="7"/>
      <c r="B143" s="136" t="s">
        <v>82</v>
      </c>
      <c r="C143" s="125">
        <v>127</v>
      </c>
      <c r="D143" s="84">
        <v>0.22500000000000001</v>
      </c>
      <c r="E143" s="84" t="s">
        <v>233</v>
      </c>
      <c r="F143" s="69">
        <v>36553</v>
      </c>
      <c r="G143" s="69">
        <v>39508</v>
      </c>
      <c r="H143" s="86" t="s">
        <v>327</v>
      </c>
      <c r="I143" s="65">
        <f t="shared" si="31"/>
        <v>0</v>
      </c>
      <c r="J143" s="17">
        <f t="shared" si="32"/>
        <v>-6403.77</v>
      </c>
      <c r="K143" s="18" t="e">
        <f t="shared" si="34"/>
        <v>#DIV/0!</v>
      </c>
      <c r="L143" s="19">
        <f t="shared" si="33"/>
        <v>-6403.77</v>
      </c>
      <c r="M143" s="127">
        <v>0</v>
      </c>
      <c r="N143" s="128">
        <v>-6000</v>
      </c>
      <c r="O143" s="129">
        <v>-6000</v>
      </c>
      <c r="P143" s="127">
        <v>0</v>
      </c>
      <c r="Q143" s="128">
        <v>0</v>
      </c>
      <c r="R143" s="129">
        <v>0</v>
      </c>
      <c r="S143" s="127">
        <v>0</v>
      </c>
      <c r="T143" s="128">
        <v>0</v>
      </c>
      <c r="U143" s="129">
        <v>0</v>
      </c>
      <c r="V143" s="127">
        <v>0</v>
      </c>
      <c r="W143" s="128">
        <v>0</v>
      </c>
      <c r="X143" s="129">
        <v>0</v>
      </c>
      <c r="Y143" s="127">
        <v>0</v>
      </c>
      <c r="Z143" s="128">
        <v>-403.77</v>
      </c>
      <c r="AA143" s="129">
        <v>-403.77</v>
      </c>
      <c r="AB143" s="127">
        <v>0</v>
      </c>
      <c r="AC143" s="128">
        <v>0</v>
      </c>
      <c r="AD143" s="129">
        <v>0</v>
      </c>
      <c r="AE143" s="127"/>
      <c r="AF143" s="128"/>
      <c r="AG143" s="129"/>
      <c r="AH143" s="127"/>
      <c r="AI143" s="128"/>
      <c r="AJ143" s="129"/>
      <c r="AK143" s="127"/>
      <c r="AL143" s="128"/>
      <c r="AM143" s="128"/>
      <c r="AN143" s="127"/>
      <c r="AO143" s="128"/>
      <c r="AP143" s="129"/>
      <c r="AQ143" s="127"/>
      <c r="AR143" s="128"/>
      <c r="AS143" s="129"/>
      <c r="AT143" s="127"/>
      <c r="AU143" s="128"/>
      <c r="AV143" s="129"/>
    </row>
    <row r="144" spans="1:48" x14ac:dyDescent="0.25">
      <c r="A144" s="7">
        <v>134</v>
      </c>
      <c r="B144" s="136" t="s">
        <v>83</v>
      </c>
      <c r="C144" s="125">
        <v>131</v>
      </c>
      <c r="D144" s="84">
        <v>0.02</v>
      </c>
      <c r="E144" s="84" t="s">
        <v>233</v>
      </c>
      <c r="F144" s="69">
        <v>37196</v>
      </c>
      <c r="G144" s="69">
        <v>39539</v>
      </c>
      <c r="H144" s="86" t="s">
        <v>328</v>
      </c>
      <c r="I144" s="65">
        <f t="shared" si="31"/>
        <v>33980.847000000016</v>
      </c>
      <c r="J144" s="17">
        <f t="shared" si="32"/>
        <v>5359.7989973099957</v>
      </c>
      <c r="K144" s="18">
        <f t="shared" si="34"/>
        <v>0.15772999999999979</v>
      </c>
      <c r="L144" s="19">
        <f t="shared" si="33"/>
        <v>4418.6281497779983</v>
      </c>
      <c r="M144" s="127">
        <v>8183.7354000000023</v>
      </c>
      <c r="N144" s="128">
        <v>1290.8205846419992</v>
      </c>
      <c r="O144" s="129">
        <v>1041.4260038489997</v>
      </c>
      <c r="P144" s="127">
        <v>9003.9993000000086</v>
      </c>
      <c r="Q144" s="128">
        <v>1420.2008095889983</v>
      </c>
      <c r="R144" s="129">
        <v>1157.8310520569985</v>
      </c>
      <c r="S144" s="127">
        <v>9048.6453000000056</v>
      </c>
      <c r="T144" s="128">
        <v>1427.2428231689978</v>
      </c>
      <c r="U144" s="129">
        <v>1205.1842123400002</v>
      </c>
      <c r="V144" s="127">
        <v>4609.6559999999981</v>
      </c>
      <c r="W144" s="128">
        <v>727.08104088000016</v>
      </c>
      <c r="X144" s="129">
        <v>615.03944827800035</v>
      </c>
      <c r="Y144" s="127">
        <v>2017.7877000000005</v>
      </c>
      <c r="Z144" s="128">
        <v>318.26565392100019</v>
      </c>
      <c r="AA144" s="129">
        <v>268.95453325199998</v>
      </c>
      <c r="AB144" s="127">
        <v>1117.0232999999998</v>
      </c>
      <c r="AC144" s="128">
        <v>176.18808510900004</v>
      </c>
      <c r="AD144" s="129">
        <v>130.19290000199993</v>
      </c>
      <c r="AE144" s="127"/>
      <c r="AF144" s="128"/>
      <c r="AG144" s="129"/>
      <c r="AH144" s="127"/>
      <c r="AI144" s="128"/>
      <c r="AJ144" s="129"/>
      <c r="AK144" s="127"/>
      <c r="AL144" s="128"/>
      <c r="AM144" s="129"/>
      <c r="AN144" s="144"/>
      <c r="AO144" s="143"/>
      <c r="AP144" s="129"/>
      <c r="AQ144" s="144"/>
      <c r="AR144" s="143"/>
      <c r="AS144" s="129"/>
      <c r="AT144" s="144"/>
      <c r="AU144" s="143"/>
      <c r="AV144" s="129"/>
    </row>
    <row r="145" spans="1:48" x14ac:dyDescent="0.25">
      <c r="A145" s="7">
        <v>135</v>
      </c>
      <c r="B145" s="136" t="s">
        <v>84</v>
      </c>
      <c r="C145" s="125">
        <v>130</v>
      </c>
      <c r="D145" s="84">
        <v>0.03</v>
      </c>
      <c r="E145" s="84" t="s">
        <v>233</v>
      </c>
      <c r="F145" s="69">
        <v>36860</v>
      </c>
      <c r="G145" s="69">
        <v>39539</v>
      </c>
      <c r="H145" s="86" t="s">
        <v>329</v>
      </c>
      <c r="I145" s="65">
        <f t="shared" si="31"/>
        <v>25283.977499999994</v>
      </c>
      <c r="J145" s="17">
        <f t="shared" si="32"/>
        <v>3988.0417710749985</v>
      </c>
      <c r="K145" s="18">
        <f t="shared" si="34"/>
        <v>0.15772999999999998</v>
      </c>
      <c r="L145" s="19">
        <f t="shared" si="33"/>
        <v>3291.886790480999</v>
      </c>
      <c r="M145" s="127">
        <v>5857.5728999999974</v>
      </c>
      <c r="N145" s="128">
        <v>923.91497351699923</v>
      </c>
      <c r="O145" s="129">
        <v>744.11343690900003</v>
      </c>
      <c r="P145" s="127">
        <v>5635.4237999999996</v>
      </c>
      <c r="Q145" s="128">
        <v>888.87539597399916</v>
      </c>
      <c r="R145" s="129">
        <v>731.00042226299911</v>
      </c>
      <c r="S145" s="127">
        <v>5667.4700999999968</v>
      </c>
      <c r="T145" s="128">
        <v>893.93005887300001</v>
      </c>
      <c r="U145" s="129">
        <v>757.32716043900007</v>
      </c>
      <c r="V145" s="127">
        <v>4021.8738000000003</v>
      </c>
      <c r="W145" s="128">
        <v>634.37015447399949</v>
      </c>
      <c r="X145" s="129">
        <v>536.5431777269996</v>
      </c>
      <c r="Y145" s="127">
        <v>2599.3649999999998</v>
      </c>
      <c r="Z145" s="128">
        <v>409.99784144999995</v>
      </c>
      <c r="AA145" s="129">
        <v>347.75481494400026</v>
      </c>
      <c r="AB145" s="127">
        <v>1502.2718999999995</v>
      </c>
      <c r="AC145" s="128">
        <v>236.95334678699996</v>
      </c>
      <c r="AD145" s="129">
        <v>175.14777819899993</v>
      </c>
      <c r="AE145" s="127"/>
      <c r="AF145" s="128"/>
      <c r="AG145" s="129"/>
      <c r="AH145" s="127"/>
      <c r="AI145" s="128"/>
      <c r="AJ145" s="129"/>
      <c r="AK145" s="127"/>
      <c r="AL145" s="128"/>
      <c r="AM145" s="129"/>
      <c r="AN145" s="144"/>
      <c r="AO145" s="143"/>
      <c r="AP145" s="129"/>
      <c r="AQ145" s="144"/>
      <c r="AR145" s="143"/>
      <c r="AS145" s="129"/>
      <c r="AT145" s="144"/>
      <c r="AU145" s="143"/>
      <c r="AV145" s="129"/>
    </row>
    <row r="146" spans="1:48" x14ac:dyDescent="0.25">
      <c r="A146" s="7">
        <v>136</v>
      </c>
      <c r="B146" s="136" t="s">
        <v>629</v>
      </c>
      <c r="C146" s="125">
        <v>352</v>
      </c>
      <c r="D146" s="84">
        <v>9.1999999999999998E-2</v>
      </c>
      <c r="E146" s="84" t="s">
        <v>233</v>
      </c>
      <c r="F146" s="69">
        <v>35727</v>
      </c>
      <c r="G146" s="69">
        <v>39387</v>
      </c>
      <c r="H146" s="86" t="s">
        <v>330</v>
      </c>
      <c r="I146" s="65">
        <f t="shared" si="31"/>
        <v>129078.51360000006</v>
      </c>
      <c r="J146" s="17">
        <f t="shared" si="32"/>
        <v>20211.113659487983</v>
      </c>
      <c r="K146" s="18">
        <f t="shared" si="34"/>
        <v>0.15657999999999977</v>
      </c>
      <c r="L146" s="19">
        <f t="shared" si="33"/>
        <v>16601.410465519999</v>
      </c>
      <c r="M146" s="127">
        <v>38292.630800000028</v>
      </c>
      <c r="N146" s="128">
        <v>5995.8601306639985</v>
      </c>
      <c r="O146" s="129">
        <v>4851.1674345959991</v>
      </c>
      <c r="P146" s="127">
        <v>42141.536000000051</v>
      </c>
      <c r="Q146" s="128">
        <v>6598.521706879993</v>
      </c>
      <c r="R146" s="129">
        <v>5404.3373507120068</v>
      </c>
      <c r="S146" s="127">
        <v>36370.740799999985</v>
      </c>
      <c r="T146" s="128">
        <v>5694.9305944639909</v>
      </c>
      <c r="U146" s="129">
        <v>4823.133111735995</v>
      </c>
      <c r="V146" s="127">
        <v>7408.3796000000011</v>
      </c>
      <c r="W146" s="128">
        <v>1160.0040777680001</v>
      </c>
      <c r="X146" s="129">
        <v>969.26326557999948</v>
      </c>
      <c r="Y146" s="127">
        <v>3190.7372</v>
      </c>
      <c r="Z146" s="128">
        <v>499.60563077599994</v>
      </c>
      <c r="AA146" s="129">
        <v>393.33340321599991</v>
      </c>
      <c r="AB146" s="127">
        <v>1674.4892000000004</v>
      </c>
      <c r="AC146" s="128">
        <v>262.19151893599997</v>
      </c>
      <c r="AD146" s="129">
        <v>160.17589967999993</v>
      </c>
      <c r="AE146" s="127"/>
      <c r="AF146" s="128"/>
      <c r="AG146" s="129"/>
      <c r="AH146" s="127"/>
      <c r="AI146" s="128"/>
      <c r="AJ146" s="129"/>
      <c r="AK146" s="127"/>
      <c r="AL146" s="128"/>
      <c r="AM146" s="129"/>
      <c r="AN146" s="144"/>
      <c r="AO146" s="143"/>
      <c r="AP146" s="129"/>
      <c r="AQ146" s="144"/>
      <c r="AR146" s="143"/>
      <c r="AS146" s="129"/>
      <c r="AT146" s="144"/>
      <c r="AU146" s="143"/>
      <c r="AV146" s="129"/>
    </row>
    <row r="147" spans="1:48" x14ac:dyDescent="0.25">
      <c r="A147" s="7">
        <v>137</v>
      </c>
      <c r="B147" s="136" t="s">
        <v>630</v>
      </c>
      <c r="C147" s="125">
        <v>353</v>
      </c>
      <c r="D147" s="84">
        <v>0.20699999999999999</v>
      </c>
      <c r="E147" s="84" t="s">
        <v>233</v>
      </c>
      <c r="F147" s="69">
        <v>35810</v>
      </c>
      <c r="G147" s="69">
        <v>39387</v>
      </c>
      <c r="H147" s="86" t="s">
        <v>330</v>
      </c>
      <c r="I147" s="65">
        <f t="shared" si="31"/>
        <v>1974.9503999999931</v>
      </c>
      <c r="J147" s="17">
        <f t="shared" si="32"/>
        <v>301.95016665599945</v>
      </c>
      <c r="K147" s="18">
        <f t="shared" si="34"/>
        <v>0.15289000000000025</v>
      </c>
      <c r="L147" s="19">
        <f t="shared" si="33"/>
        <v>248.6533078480004</v>
      </c>
      <c r="M147" s="127">
        <v>9.5928000000000804</v>
      </c>
      <c r="N147" s="128">
        <v>1.466643191999996</v>
      </c>
      <c r="O147" s="129">
        <v>1.1686077200000007</v>
      </c>
      <c r="P147" s="127">
        <v>9.1024000000000616</v>
      </c>
      <c r="Q147" s="128">
        <v>1.3916659359999972</v>
      </c>
      <c r="R147" s="129">
        <v>1.1337616159999973</v>
      </c>
      <c r="S147" s="127">
        <v>9.2632000000000261</v>
      </c>
      <c r="T147" s="128">
        <v>1.4162506479999946</v>
      </c>
      <c r="U147" s="129">
        <v>1.1901381519999998</v>
      </c>
      <c r="V147" s="127">
        <v>10.030400000000093</v>
      </c>
      <c r="W147" s="128">
        <v>1.5335478560000062</v>
      </c>
      <c r="X147" s="129">
        <v>1.3020152960000015</v>
      </c>
      <c r="Y147" s="127">
        <v>1927.4679999999928</v>
      </c>
      <c r="Z147" s="128">
        <v>294.69058251999951</v>
      </c>
      <c r="AA147" s="129">
        <v>242.77933821600038</v>
      </c>
      <c r="AB147" s="127">
        <v>9.4936000000000877</v>
      </c>
      <c r="AC147" s="128">
        <v>1.4514765039999984</v>
      </c>
      <c r="AD147" s="129">
        <v>1.0794468479999997</v>
      </c>
      <c r="AE147" s="127"/>
      <c r="AF147" s="128"/>
      <c r="AG147" s="129"/>
      <c r="AH147" s="127"/>
      <c r="AI147" s="128"/>
      <c r="AJ147" s="129"/>
      <c r="AK147" s="127"/>
      <c r="AL147" s="128"/>
      <c r="AM147" s="129"/>
      <c r="AN147" s="144"/>
      <c r="AO147" s="143"/>
      <c r="AP147" s="129"/>
      <c r="AQ147" s="144"/>
      <c r="AR147" s="143"/>
      <c r="AS147" s="129"/>
      <c r="AT147" s="144"/>
      <c r="AU147" s="143"/>
      <c r="AV147" s="129"/>
    </row>
    <row r="148" spans="1:48" x14ac:dyDescent="0.25">
      <c r="A148" s="7">
        <v>138</v>
      </c>
      <c r="B148" s="136" t="s">
        <v>85</v>
      </c>
      <c r="C148" s="125">
        <v>133</v>
      </c>
      <c r="D148" s="84">
        <v>0.6</v>
      </c>
      <c r="E148" s="84" t="s">
        <v>233</v>
      </c>
      <c r="F148" s="69">
        <v>37589</v>
      </c>
      <c r="G148" s="69">
        <v>39508</v>
      </c>
      <c r="H148" s="86" t="s">
        <v>448</v>
      </c>
      <c r="I148" s="65">
        <f t="shared" si="31"/>
        <v>1108708.4318436005</v>
      </c>
      <c r="J148" s="17">
        <f t="shared" si="32"/>
        <v>153156.98277487495</v>
      </c>
      <c r="K148" s="18">
        <f t="shared" si="34"/>
        <v>0.13813999999999999</v>
      </c>
      <c r="L148" s="19">
        <f t="shared" si="33"/>
        <v>122757.32140115027</v>
      </c>
      <c r="M148" s="127">
        <v>256216.88832240013</v>
      </c>
      <c r="N148" s="128">
        <v>35393.800952856371</v>
      </c>
      <c r="O148" s="129">
        <v>27495.476447860001</v>
      </c>
      <c r="P148" s="127">
        <v>256745.04557099994</v>
      </c>
      <c r="Q148" s="128">
        <v>35466.760595177933</v>
      </c>
      <c r="R148" s="129">
        <v>28067.867190232166</v>
      </c>
      <c r="S148" s="127">
        <v>285617.45276400034</v>
      </c>
      <c r="T148" s="128">
        <v>39455.194924818948</v>
      </c>
      <c r="U148" s="129">
        <v>32485.628526138851</v>
      </c>
      <c r="V148" s="127">
        <v>127948.99664940007</v>
      </c>
      <c r="W148" s="128">
        <v>17674.874397148124</v>
      </c>
      <c r="X148" s="129">
        <v>14721.020265227917</v>
      </c>
      <c r="Y148" s="127">
        <v>139163.48342160013</v>
      </c>
      <c r="Z148" s="128">
        <v>19224.043599859833</v>
      </c>
      <c r="AA148" s="129">
        <v>15718.895318331455</v>
      </c>
      <c r="AB148" s="127">
        <v>43016.565115199963</v>
      </c>
      <c r="AC148" s="128">
        <v>5942.3083050137311</v>
      </c>
      <c r="AD148" s="129">
        <v>4268.433653359888</v>
      </c>
      <c r="AE148" s="127"/>
      <c r="AF148" s="128"/>
      <c r="AG148" s="129"/>
      <c r="AH148" s="127"/>
      <c r="AI148" s="128"/>
      <c r="AJ148" s="129"/>
      <c r="AK148" s="127"/>
      <c r="AL148" s="128"/>
      <c r="AM148" s="129"/>
      <c r="AN148" s="144"/>
      <c r="AO148" s="143"/>
      <c r="AP148" s="129"/>
      <c r="AQ148" s="144"/>
      <c r="AR148" s="143"/>
      <c r="AS148" s="129"/>
      <c r="AT148" s="144"/>
      <c r="AU148" s="143"/>
      <c r="AV148" s="129"/>
    </row>
    <row r="149" spans="1:48" x14ac:dyDescent="0.25">
      <c r="A149" s="7">
        <v>139</v>
      </c>
      <c r="B149" s="136" t="s">
        <v>86</v>
      </c>
      <c r="C149" s="125">
        <v>134</v>
      </c>
      <c r="D149" s="84">
        <v>0.2</v>
      </c>
      <c r="E149" s="84" t="s">
        <v>233</v>
      </c>
      <c r="F149" s="69">
        <v>37099</v>
      </c>
      <c r="G149" s="69">
        <v>39479</v>
      </c>
      <c r="H149" s="86" t="s">
        <v>331</v>
      </c>
      <c r="I149" s="65">
        <f t="shared" si="31"/>
        <v>374299.53599999996</v>
      </c>
      <c r="J149" s="17">
        <f t="shared" si="32"/>
        <v>57226.656059040033</v>
      </c>
      <c r="K149" s="18">
        <f t="shared" si="34"/>
        <v>0.15289000000000011</v>
      </c>
      <c r="L149" s="19">
        <f t="shared" si="33"/>
        <v>47014.600779600012</v>
      </c>
      <c r="M149" s="127">
        <v>87598.752000000022</v>
      </c>
      <c r="N149" s="128">
        <v>13392.973193280004</v>
      </c>
      <c r="O149" s="129">
        <v>10691.489303360009</v>
      </c>
      <c r="P149" s="127">
        <v>98568.135999999926</v>
      </c>
      <c r="Q149" s="128">
        <v>15070.082313040004</v>
      </c>
      <c r="R149" s="129">
        <v>12288.408824319989</v>
      </c>
      <c r="S149" s="127">
        <v>101550.31200000005</v>
      </c>
      <c r="T149" s="128">
        <v>15526.027201680021</v>
      </c>
      <c r="U149" s="129">
        <v>13074.299590080005</v>
      </c>
      <c r="V149" s="127">
        <v>42261.959999999963</v>
      </c>
      <c r="W149" s="128">
        <v>6461.4310643999997</v>
      </c>
      <c r="X149" s="129">
        <v>5497.7156840000007</v>
      </c>
      <c r="Y149" s="127">
        <v>27493.151999999995</v>
      </c>
      <c r="Z149" s="128">
        <v>4203.4280092800063</v>
      </c>
      <c r="AA149" s="129">
        <v>3522.1056058400045</v>
      </c>
      <c r="AB149" s="127">
        <v>16827.223999999991</v>
      </c>
      <c r="AC149" s="128">
        <v>2572.7142773599985</v>
      </c>
      <c r="AD149" s="129">
        <v>1940.5817719999984</v>
      </c>
      <c r="AE149" s="127"/>
      <c r="AF149" s="128"/>
      <c r="AG149" s="129"/>
      <c r="AH149" s="127"/>
      <c r="AI149" s="128"/>
      <c r="AJ149" s="129"/>
      <c r="AK149" s="127"/>
      <c r="AL149" s="128"/>
      <c r="AM149" s="129"/>
      <c r="AN149" s="144"/>
      <c r="AO149" s="143"/>
      <c r="AP149" s="129"/>
      <c r="AQ149" s="144"/>
      <c r="AR149" s="143"/>
      <c r="AS149" s="129"/>
      <c r="AT149" s="144"/>
      <c r="AU149" s="143"/>
      <c r="AV149" s="129"/>
    </row>
    <row r="150" spans="1:48" x14ac:dyDescent="0.25">
      <c r="A150" s="7">
        <v>140</v>
      </c>
      <c r="B150" s="136" t="s">
        <v>87</v>
      </c>
      <c r="C150" s="125">
        <v>135</v>
      </c>
      <c r="D150" s="84">
        <v>0.39600000000000002</v>
      </c>
      <c r="E150" s="84" t="s">
        <v>233</v>
      </c>
      <c r="F150" s="69">
        <v>37244</v>
      </c>
      <c r="G150" s="69">
        <v>39448</v>
      </c>
      <c r="H150" s="86" t="s">
        <v>332</v>
      </c>
      <c r="I150" s="65">
        <f t="shared" si="31"/>
        <v>304896.14399999991</v>
      </c>
      <c r="J150" s="17">
        <f t="shared" si="32"/>
        <v>43862.359275840012</v>
      </c>
      <c r="K150" s="18">
        <f t="shared" si="34"/>
        <v>0.14386000000000007</v>
      </c>
      <c r="L150" s="19">
        <f t="shared" si="33"/>
        <v>35603.689655231996</v>
      </c>
      <c r="M150" s="127">
        <v>79393.246400000004</v>
      </c>
      <c r="N150" s="128">
        <v>11421.512427104004</v>
      </c>
      <c r="O150" s="129">
        <v>8985.1107795360113</v>
      </c>
      <c r="P150" s="127">
        <v>98353.881599999993</v>
      </c>
      <c r="Q150" s="128">
        <v>14149.189406976002</v>
      </c>
      <c r="R150" s="129">
        <v>11363.746511055995</v>
      </c>
      <c r="S150" s="127">
        <v>95104.50719999992</v>
      </c>
      <c r="T150" s="128">
        <v>13681.734405792004</v>
      </c>
      <c r="U150" s="129">
        <v>11378.910271023993</v>
      </c>
      <c r="V150" s="127">
        <v>25680.391999999996</v>
      </c>
      <c r="W150" s="128">
        <v>3694.3811931200003</v>
      </c>
      <c r="X150" s="129">
        <v>3129.4559626079981</v>
      </c>
      <c r="Y150" s="127">
        <v>5314.0751999999993</v>
      </c>
      <c r="Z150" s="128">
        <v>764.48285827199959</v>
      </c>
      <c r="AA150" s="129">
        <v>641.80508683199992</v>
      </c>
      <c r="AB150" s="127">
        <v>1050.0416</v>
      </c>
      <c r="AC150" s="128">
        <v>151.05898457599997</v>
      </c>
      <c r="AD150" s="129">
        <v>104.66104417599999</v>
      </c>
      <c r="AE150" s="127"/>
      <c r="AF150" s="128"/>
      <c r="AG150" s="129"/>
      <c r="AH150" s="127"/>
      <c r="AI150" s="128"/>
      <c r="AJ150" s="129"/>
      <c r="AK150" s="127"/>
      <c r="AL150" s="128"/>
      <c r="AM150" s="129"/>
      <c r="AN150" s="144"/>
      <c r="AO150" s="143"/>
      <c r="AP150" s="129"/>
      <c r="AQ150" s="144"/>
      <c r="AR150" s="143"/>
      <c r="AS150" s="129"/>
      <c r="AT150" s="144"/>
      <c r="AU150" s="143"/>
      <c r="AV150" s="129"/>
    </row>
    <row r="151" spans="1:48" x14ac:dyDescent="0.25">
      <c r="A151" s="7">
        <v>141</v>
      </c>
      <c r="B151" s="136" t="s">
        <v>88</v>
      </c>
      <c r="C151" s="125">
        <v>136</v>
      </c>
      <c r="D151" s="84">
        <v>7.4999999999999997E-2</v>
      </c>
      <c r="E151" s="84" t="s">
        <v>233</v>
      </c>
      <c r="F151" s="69">
        <v>36985</v>
      </c>
      <c r="G151" s="69">
        <v>39569</v>
      </c>
      <c r="H151" s="86" t="s">
        <v>333</v>
      </c>
      <c r="I151" s="65">
        <f t="shared" si="31"/>
        <v>122659.62499999997</v>
      </c>
      <c r="J151" s="17">
        <f t="shared" si="32"/>
        <v>19428.084501249996</v>
      </c>
      <c r="K151" s="18">
        <f t="shared" si="34"/>
        <v>0.15839021602462913</v>
      </c>
      <c r="L151" s="19">
        <f t="shared" si="33"/>
        <v>16066.225532749988</v>
      </c>
      <c r="M151" s="127">
        <v>36416.824999999983</v>
      </c>
      <c r="N151" s="128">
        <v>5744.0258072500092</v>
      </c>
      <c r="O151" s="129">
        <v>4631.1837834999988</v>
      </c>
      <c r="P151" s="127">
        <v>40065.35</v>
      </c>
      <c r="Q151" s="128">
        <v>6319.5076554999987</v>
      </c>
      <c r="R151" s="129">
        <v>5179.2823227499985</v>
      </c>
      <c r="S151" s="127">
        <v>37533.27499999998</v>
      </c>
      <c r="T151" s="128">
        <v>6001.1053157499882</v>
      </c>
      <c r="U151" s="129">
        <v>5085.2494409999881</v>
      </c>
      <c r="V151" s="127">
        <v>6963.6500000000024</v>
      </c>
      <c r="W151" s="128">
        <v>1098.3765145</v>
      </c>
      <c r="X151" s="129">
        <v>952.97334924999973</v>
      </c>
      <c r="Y151" s="127">
        <v>1333.4</v>
      </c>
      <c r="Z151" s="128">
        <v>210.31718199999997</v>
      </c>
      <c r="AA151" s="129">
        <v>175.41880900000001</v>
      </c>
      <c r="AB151" s="127">
        <v>347.12500000000006</v>
      </c>
      <c r="AC151" s="128">
        <v>54.75202625</v>
      </c>
      <c r="AD151" s="129">
        <v>42.117827249999998</v>
      </c>
      <c r="AE151" s="127"/>
      <c r="AF151" s="128"/>
      <c r="AG151" s="129"/>
      <c r="AH151" s="127"/>
      <c r="AI151" s="128"/>
      <c r="AJ151" s="129"/>
      <c r="AK151" s="127"/>
      <c r="AL151" s="128"/>
      <c r="AM151" s="129"/>
      <c r="AN151" s="144"/>
      <c r="AO151" s="143"/>
      <c r="AP151" s="129"/>
      <c r="AQ151" s="144"/>
      <c r="AR151" s="143"/>
      <c r="AS151" s="129"/>
      <c r="AT151" s="144"/>
      <c r="AU151" s="143"/>
      <c r="AV151" s="129"/>
    </row>
    <row r="152" spans="1:48" x14ac:dyDescent="0.25">
      <c r="A152" s="7">
        <v>142</v>
      </c>
      <c r="B152" s="136" t="s">
        <v>89</v>
      </c>
      <c r="C152" s="125">
        <v>143</v>
      </c>
      <c r="D152" s="84">
        <v>0.39</v>
      </c>
      <c r="E152" s="84" t="s">
        <v>233</v>
      </c>
      <c r="F152" s="69">
        <v>36196</v>
      </c>
      <c r="G152" s="69">
        <v>39417</v>
      </c>
      <c r="H152" s="86" t="s">
        <v>334</v>
      </c>
      <c r="I152" s="65">
        <f t="shared" si="31"/>
        <v>727667.32000000007</v>
      </c>
      <c r="J152" s="17">
        <f t="shared" si="32"/>
        <v>104682.22065520006</v>
      </c>
      <c r="K152" s="18">
        <f t="shared" si="34"/>
        <v>0.14386000000000007</v>
      </c>
      <c r="L152" s="19">
        <f t="shared" si="33"/>
        <v>84619.027930799944</v>
      </c>
      <c r="M152" s="127">
        <v>145675.40000000008</v>
      </c>
      <c r="N152" s="128">
        <v>20956.863044000016</v>
      </c>
      <c r="O152" s="129">
        <v>16510.28837920001</v>
      </c>
      <c r="P152" s="127">
        <v>141500.72</v>
      </c>
      <c r="Q152" s="128">
        <v>20356.293579200024</v>
      </c>
      <c r="R152" s="129">
        <v>16232.270454799986</v>
      </c>
      <c r="S152" s="127">
        <v>201674.51999999993</v>
      </c>
      <c r="T152" s="128">
        <v>29012.896447199983</v>
      </c>
      <c r="U152" s="129">
        <v>24080.576448399966</v>
      </c>
      <c r="V152" s="127">
        <v>105612.24000000002</v>
      </c>
      <c r="W152" s="128">
        <v>15193.376846400011</v>
      </c>
      <c r="X152" s="129">
        <v>12648.196641599985</v>
      </c>
      <c r="Y152" s="127">
        <v>90509.440000000002</v>
      </c>
      <c r="Z152" s="128">
        <v>13020.688038400003</v>
      </c>
      <c r="AA152" s="129">
        <v>10740.154659200003</v>
      </c>
      <c r="AB152" s="127">
        <v>42695</v>
      </c>
      <c r="AC152" s="128">
        <v>6142.1026999999995</v>
      </c>
      <c r="AD152" s="129">
        <v>4407.5413476000012</v>
      </c>
      <c r="AE152" s="127"/>
      <c r="AF152" s="128"/>
      <c r="AG152" s="129"/>
      <c r="AH152" s="127"/>
      <c r="AI152" s="128"/>
      <c r="AJ152" s="129"/>
      <c r="AK152" s="127"/>
      <c r="AL152" s="128"/>
      <c r="AM152" s="129"/>
      <c r="AN152" s="144"/>
      <c r="AO152" s="143"/>
      <c r="AP152" s="129"/>
      <c r="AQ152" s="144"/>
      <c r="AR152" s="143"/>
      <c r="AS152" s="129"/>
      <c r="AT152" s="144"/>
      <c r="AU152" s="143"/>
      <c r="AV152" s="129"/>
    </row>
    <row r="153" spans="1:48" x14ac:dyDescent="0.25">
      <c r="A153" s="7">
        <v>143</v>
      </c>
      <c r="B153" s="136" t="s">
        <v>90</v>
      </c>
      <c r="C153" s="125">
        <v>145</v>
      </c>
      <c r="D153" s="84">
        <v>7.4999999999999997E-2</v>
      </c>
      <c r="E153" s="84" t="s">
        <v>233</v>
      </c>
      <c r="F153" s="69">
        <v>37026</v>
      </c>
      <c r="G153" s="69">
        <v>39934</v>
      </c>
      <c r="H153" s="86" t="s">
        <v>335</v>
      </c>
      <c r="I153" s="65">
        <f t="shared" si="31"/>
        <v>90109.266800000027</v>
      </c>
      <c r="J153" s="17">
        <f t="shared" si="32"/>
        <v>14212.934652363998</v>
      </c>
      <c r="K153" s="18">
        <f t="shared" si="34"/>
        <v>0.15772999999999993</v>
      </c>
      <c r="L153" s="19">
        <f t="shared" si="33"/>
        <v>11728.559384543994</v>
      </c>
      <c r="M153" s="127">
        <v>26379.681200000039</v>
      </c>
      <c r="N153" s="128">
        <v>4160.8671156760001</v>
      </c>
      <c r="O153" s="129">
        <v>3354.925229232002</v>
      </c>
      <c r="P153" s="127">
        <v>28005.569600000006</v>
      </c>
      <c r="Q153" s="128">
        <v>4417.3184930080024</v>
      </c>
      <c r="R153" s="129">
        <v>3618.5703427479971</v>
      </c>
      <c r="S153" s="127">
        <v>24885.226799999997</v>
      </c>
      <c r="T153" s="128">
        <v>3925.1468231639979</v>
      </c>
      <c r="U153" s="129">
        <v>3312.0594788639974</v>
      </c>
      <c r="V153" s="127">
        <v>6720.7043999999951</v>
      </c>
      <c r="W153" s="128">
        <v>1060.0567050119998</v>
      </c>
      <c r="X153" s="129">
        <v>907.56408205200057</v>
      </c>
      <c r="Y153" s="127">
        <v>3225.2692000000011</v>
      </c>
      <c r="Z153" s="128">
        <v>508.72171091599972</v>
      </c>
      <c r="AA153" s="129">
        <v>428.68906202399961</v>
      </c>
      <c r="AB153" s="127">
        <v>892.8155999999999</v>
      </c>
      <c r="AC153" s="128">
        <v>140.82380458799994</v>
      </c>
      <c r="AD153" s="129">
        <v>106.75118962399998</v>
      </c>
      <c r="AE153" s="127"/>
      <c r="AF153" s="128"/>
      <c r="AG153" s="129"/>
      <c r="AH153" s="127"/>
      <c r="AI153" s="128"/>
      <c r="AJ153" s="129"/>
      <c r="AK153" s="127"/>
      <c r="AL153" s="128"/>
      <c r="AM153" s="129"/>
      <c r="AN153" s="144"/>
      <c r="AO153" s="143"/>
      <c r="AP153" s="129"/>
      <c r="AQ153" s="144"/>
      <c r="AR153" s="143"/>
      <c r="AS153" s="129"/>
      <c r="AT153" s="144"/>
      <c r="AU153" s="143"/>
      <c r="AV153" s="129"/>
    </row>
    <row r="154" spans="1:48" x14ac:dyDescent="0.25">
      <c r="A154" s="7">
        <v>144</v>
      </c>
      <c r="B154" s="136" t="s">
        <v>466</v>
      </c>
      <c r="C154" s="125">
        <v>147</v>
      </c>
      <c r="D154" s="84">
        <v>0.19</v>
      </c>
      <c r="E154" s="84" t="s">
        <v>233</v>
      </c>
      <c r="F154" s="69">
        <v>41064</v>
      </c>
      <c r="G154" s="69">
        <v>41064</v>
      </c>
      <c r="H154" s="86" t="s">
        <v>336</v>
      </c>
      <c r="I154" s="65">
        <f t="shared" si="31"/>
        <v>123373.17780000006</v>
      </c>
      <c r="J154" s="17">
        <f t="shared" si="32"/>
        <v>23579.081741136015</v>
      </c>
      <c r="K154" s="18">
        <f t="shared" si="34"/>
        <v>0.19112000000000001</v>
      </c>
      <c r="L154" s="19">
        <f t="shared" si="33"/>
        <v>20317.646436714011</v>
      </c>
      <c r="M154" s="127">
        <v>18788.041800000032</v>
      </c>
      <c r="N154" s="128">
        <v>3590.7705488159991</v>
      </c>
      <c r="O154" s="129">
        <v>3010.8171815520041</v>
      </c>
      <c r="P154" s="127">
        <v>32767.784400000011</v>
      </c>
      <c r="Q154" s="128">
        <v>6262.5789545280049</v>
      </c>
      <c r="R154" s="129">
        <v>5324.1872871059986</v>
      </c>
      <c r="S154" s="127">
        <v>46049.859600000011</v>
      </c>
      <c r="T154" s="128">
        <v>8801.0491667520109</v>
      </c>
      <c r="U154" s="129">
        <v>7694.8263286260062</v>
      </c>
      <c r="V154" s="127">
        <v>16296.713400000002</v>
      </c>
      <c r="W154" s="128">
        <v>3114.6278650079985</v>
      </c>
      <c r="X154" s="129">
        <v>2751.4188387120007</v>
      </c>
      <c r="Y154" s="127">
        <v>6891.1992000000037</v>
      </c>
      <c r="Z154" s="128">
        <v>1317.0459911040009</v>
      </c>
      <c r="AA154" s="129">
        <v>1142.9986876139997</v>
      </c>
      <c r="AB154" s="127">
        <v>2579.5793999999996</v>
      </c>
      <c r="AC154" s="128">
        <v>493.00921492800001</v>
      </c>
      <c r="AD154" s="129">
        <v>393.39811310400012</v>
      </c>
      <c r="AE154" s="127"/>
      <c r="AF154" s="128"/>
      <c r="AG154" s="129"/>
      <c r="AH154" s="127"/>
      <c r="AI154" s="128"/>
      <c r="AJ154" s="129"/>
      <c r="AK154" s="127"/>
      <c r="AL154" s="128"/>
      <c r="AM154" s="129"/>
      <c r="AN154" s="144"/>
      <c r="AO154" s="143"/>
      <c r="AP154" s="129"/>
      <c r="AQ154" s="144"/>
      <c r="AR154" s="143"/>
      <c r="AS154" s="129"/>
      <c r="AT154" s="144"/>
      <c r="AU154" s="143"/>
      <c r="AV154" s="129"/>
    </row>
    <row r="155" spans="1:48" x14ac:dyDescent="0.25">
      <c r="A155" s="7">
        <v>145</v>
      </c>
      <c r="B155" s="136" t="s">
        <v>91</v>
      </c>
      <c r="C155" s="125">
        <v>371</v>
      </c>
      <c r="D155" s="133">
        <v>0.11</v>
      </c>
      <c r="E155" s="74" t="s">
        <v>233</v>
      </c>
      <c r="F155" s="76">
        <v>41670</v>
      </c>
      <c r="G155" s="76">
        <v>41670</v>
      </c>
      <c r="H155" s="87" t="s">
        <v>449</v>
      </c>
      <c r="I155" s="65">
        <f t="shared" si="31"/>
        <v>74511.900000000023</v>
      </c>
      <c r="J155" s="17">
        <f t="shared" si="32"/>
        <v>14584.214186999994</v>
      </c>
      <c r="K155" s="18">
        <f t="shared" si="34"/>
        <v>0.19572999999999985</v>
      </c>
      <c r="L155" s="19">
        <f t="shared" si="33"/>
        <v>12545.863300529998</v>
      </c>
      <c r="M155" s="127">
        <v>21022.929000000004</v>
      </c>
      <c r="N155" s="128">
        <v>4114.8178931699977</v>
      </c>
      <c r="O155" s="129">
        <v>3469.578473982001</v>
      </c>
      <c r="P155" s="127">
        <v>25594.951200000021</v>
      </c>
      <c r="Q155" s="128">
        <v>5009.6997983760002</v>
      </c>
      <c r="R155" s="129">
        <v>4274.8028852340012</v>
      </c>
      <c r="S155" s="127">
        <v>22125.506999999991</v>
      </c>
      <c r="T155" s="128">
        <v>4330.6254851099975</v>
      </c>
      <c r="U155" s="129">
        <v>3811.9048584779953</v>
      </c>
      <c r="V155" s="127">
        <v>4119.7907999999998</v>
      </c>
      <c r="W155" s="128">
        <v>806.36665328399999</v>
      </c>
      <c r="X155" s="129">
        <v>709.11136913999997</v>
      </c>
      <c r="Y155" s="127">
        <v>1648.7219999999998</v>
      </c>
      <c r="Z155" s="128">
        <v>322.70435705999989</v>
      </c>
      <c r="AA155" s="129">
        <v>280.46571369600002</v>
      </c>
      <c r="AB155" s="127">
        <v>0</v>
      </c>
      <c r="AC155" s="128">
        <v>0</v>
      </c>
      <c r="AD155" s="129">
        <v>0</v>
      </c>
      <c r="AE155" s="127"/>
      <c r="AF155" s="128"/>
      <c r="AG155" s="129"/>
      <c r="AH155" s="127"/>
      <c r="AI155" s="128"/>
      <c r="AJ155" s="129"/>
      <c r="AK155" s="127"/>
      <c r="AL155" s="128"/>
      <c r="AM155" s="129"/>
      <c r="AN155" s="144"/>
      <c r="AO155" s="143"/>
      <c r="AP155" s="129"/>
      <c r="AQ155" s="144"/>
      <c r="AR155" s="143"/>
      <c r="AS155" s="129"/>
      <c r="AT155" s="144"/>
      <c r="AU155" s="143"/>
      <c r="AV155" s="129"/>
    </row>
    <row r="156" spans="1:48" x14ac:dyDescent="0.25">
      <c r="A156" s="7">
        <v>146</v>
      </c>
      <c r="B156" s="136" t="s">
        <v>92</v>
      </c>
      <c r="C156" s="125">
        <v>148</v>
      </c>
      <c r="D156" s="84">
        <v>0.2</v>
      </c>
      <c r="E156" s="84" t="s">
        <v>233</v>
      </c>
      <c r="F156" s="69">
        <v>37001</v>
      </c>
      <c r="G156" s="69">
        <v>39448</v>
      </c>
      <c r="H156" s="86" t="s">
        <v>337</v>
      </c>
      <c r="I156" s="65">
        <f t="shared" si="31"/>
        <v>473168.06218239991</v>
      </c>
      <c r="J156" s="17">
        <f t="shared" si="32"/>
        <v>61346.239261948183</v>
      </c>
      <c r="K156" s="18">
        <f t="shared" si="34"/>
        <v>0.12965000000000007</v>
      </c>
      <c r="L156" s="19">
        <f t="shared" si="33"/>
        <v>48354.971745954419</v>
      </c>
      <c r="M156" s="127">
        <v>89996.48527360009</v>
      </c>
      <c r="N156" s="128">
        <v>11668.044315722242</v>
      </c>
      <c r="O156" s="129">
        <v>8873.6408191616065</v>
      </c>
      <c r="P156" s="127">
        <v>83738.031283199991</v>
      </c>
      <c r="Q156" s="128">
        <v>10856.635755866882</v>
      </c>
      <c r="R156" s="129">
        <v>8375.5257642051838</v>
      </c>
      <c r="S156" s="127">
        <v>119082.02703359988</v>
      </c>
      <c r="T156" s="128">
        <v>15438.98480490626</v>
      </c>
      <c r="U156" s="129">
        <v>12597.551370007153</v>
      </c>
      <c r="V156" s="127">
        <v>94135.355379199973</v>
      </c>
      <c r="W156" s="128">
        <v>12204.648824913282</v>
      </c>
      <c r="X156" s="129">
        <v>10009.23013563532</v>
      </c>
      <c r="Y156" s="127">
        <v>54821.295360000004</v>
      </c>
      <c r="Z156" s="128">
        <v>7107.5809434239964</v>
      </c>
      <c r="AA156" s="129">
        <v>5720.7993404308518</v>
      </c>
      <c r="AB156" s="127">
        <v>31394.867852800009</v>
      </c>
      <c r="AC156" s="128">
        <v>4070.344617115521</v>
      </c>
      <c r="AD156" s="129">
        <v>2778.2243165143036</v>
      </c>
      <c r="AE156" s="127"/>
      <c r="AF156" s="128"/>
      <c r="AG156" s="129"/>
      <c r="AH156" s="127"/>
      <c r="AI156" s="128"/>
      <c r="AJ156" s="129"/>
      <c r="AK156" s="127"/>
      <c r="AL156" s="128"/>
      <c r="AM156" s="129"/>
      <c r="AN156" s="144"/>
      <c r="AO156" s="143"/>
      <c r="AP156" s="129"/>
      <c r="AQ156" s="144"/>
      <c r="AR156" s="143"/>
      <c r="AS156" s="129"/>
      <c r="AT156" s="144"/>
      <c r="AU156" s="143"/>
      <c r="AV156" s="129"/>
    </row>
    <row r="157" spans="1:48" x14ac:dyDescent="0.25">
      <c r="A157" s="7">
        <v>147</v>
      </c>
      <c r="B157" s="136" t="s">
        <v>93</v>
      </c>
      <c r="C157" s="125">
        <v>149</v>
      </c>
      <c r="D157" s="84">
        <v>0.15</v>
      </c>
      <c r="E157" s="84" t="s">
        <v>233</v>
      </c>
      <c r="F157" s="69">
        <v>35422</v>
      </c>
      <c r="G157" s="69">
        <v>39508</v>
      </c>
      <c r="H157" s="86" t="s">
        <v>558</v>
      </c>
      <c r="I157" s="65">
        <f t="shared" si="31"/>
        <v>305610.55050000007</v>
      </c>
      <c r="J157" s="17">
        <f t="shared" si="32"/>
        <v>47852.499997290011</v>
      </c>
      <c r="K157" s="18">
        <f t="shared" si="34"/>
        <v>0.15658</v>
      </c>
      <c r="L157" s="19">
        <f t="shared" si="33"/>
        <v>39452.51036666998</v>
      </c>
      <c r="M157" s="127">
        <v>77252.202000000078</v>
      </c>
      <c r="N157" s="128">
        <v>12096.149789160003</v>
      </c>
      <c r="O157" s="129">
        <v>9727.9791089999962</v>
      </c>
      <c r="P157" s="127">
        <v>67034.224000000031</v>
      </c>
      <c r="Q157" s="128">
        <v>10496.218793920007</v>
      </c>
      <c r="R157" s="129">
        <v>8661.9290210399977</v>
      </c>
      <c r="S157" s="127">
        <v>76447.252500000002</v>
      </c>
      <c r="T157" s="128">
        <v>11970.110796450006</v>
      </c>
      <c r="U157" s="129">
        <v>10128.579516404994</v>
      </c>
      <c r="V157" s="127">
        <v>43385.656500000012</v>
      </c>
      <c r="W157" s="128">
        <v>6793.3260947700046</v>
      </c>
      <c r="X157" s="129">
        <v>5764.5345007399992</v>
      </c>
      <c r="Y157" s="127">
        <v>24612.787999999986</v>
      </c>
      <c r="Z157" s="128">
        <v>3853.8703450400012</v>
      </c>
      <c r="AA157" s="129">
        <v>3236.5959611450012</v>
      </c>
      <c r="AB157" s="127">
        <v>16878.427500000005</v>
      </c>
      <c r="AC157" s="128">
        <v>2642.8241779499972</v>
      </c>
      <c r="AD157" s="129">
        <v>1932.892258340001</v>
      </c>
      <c r="AE157" s="127"/>
      <c r="AF157" s="128"/>
      <c r="AG157" s="129"/>
      <c r="AH157" s="127"/>
      <c r="AI157" s="128"/>
      <c r="AJ157" s="129"/>
      <c r="AK157" s="127"/>
      <c r="AL157" s="128"/>
      <c r="AM157" s="129"/>
      <c r="AN157" s="144"/>
      <c r="AO157" s="143"/>
      <c r="AP157" s="129"/>
      <c r="AQ157" s="144"/>
      <c r="AR157" s="143"/>
      <c r="AS157" s="129"/>
      <c r="AT157" s="144"/>
      <c r="AU157" s="143"/>
      <c r="AV157" s="129"/>
    </row>
    <row r="158" spans="1:48" x14ac:dyDescent="0.25">
      <c r="A158" s="7"/>
      <c r="B158" s="136" t="s">
        <v>467</v>
      </c>
      <c r="C158" s="125">
        <v>150</v>
      </c>
      <c r="D158" s="84">
        <v>0.1</v>
      </c>
      <c r="E158" s="84" t="s">
        <v>233</v>
      </c>
      <c r="F158" s="69">
        <v>41121</v>
      </c>
      <c r="G158" s="69">
        <v>41121</v>
      </c>
      <c r="H158" s="86" t="s">
        <v>338</v>
      </c>
      <c r="I158" s="65">
        <f t="shared" si="31"/>
        <v>0</v>
      </c>
      <c r="J158" s="17">
        <f t="shared" si="32"/>
        <v>-857.11</v>
      </c>
      <c r="K158" s="18" t="e">
        <f t="shared" si="34"/>
        <v>#DIV/0!</v>
      </c>
      <c r="L158" s="19">
        <f t="shared" si="33"/>
        <v>-857.11</v>
      </c>
      <c r="M158" s="127">
        <v>0</v>
      </c>
      <c r="N158" s="128">
        <v>-857.11</v>
      </c>
      <c r="O158" s="129">
        <v>-857.11</v>
      </c>
      <c r="P158" s="127">
        <v>0</v>
      </c>
      <c r="Q158" s="128">
        <v>0</v>
      </c>
      <c r="R158" s="129">
        <v>0</v>
      </c>
      <c r="S158" s="127">
        <v>0</v>
      </c>
      <c r="T158" s="128">
        <v>0</v>
      </c>
      <c r="U158" s="129">
        <v>0</v>
      </c>
      <c r="V158" s="127">
        <v>0</v>
      </c>
      <c r="W158" s="128">
        <v>0</v>
      </c>
      <c r="X158" s="129">
        <v>0</v>
      </c>
      <c r="Y158" s="127">
        <v>0</v>
      </c>
      <c r="Z158" s="128">
        <v>0</v>
      </c>
      <c r="AA158" s="129">
        <v>0</v>
      </c>
      <c r="AB158" s="127">
        <v>0</v>
      </c>
      <c r="AC158" s="128">
        <v>0</v>
      </c>
      <c r="AD158" s="129">
        <v>0</v>
      </c>
      <c r="AE158" s="127"/>
      <c r="AF158" s="128"/>
      <c r="AG158" s="129"/>
      <c r="AH158" s="127"/>
      <c r="AI158" s="128"/>
      <c r="AJ158" s="129"/>
      <c r="AK158" s="127"/>
      <c r="AL158" s="128"/>
      <c r="AM158" s="129"/>
      <c r="AN158" s="144"/>
      <c r="AO158" s="143"/>
      <c r="AP158" s="129"/>
      <c r="AQ158" s="144"/>
      <c r="AR158" s="143"/>
      <c r="AS158" s="129"/>
      <c r="AT158" s="144"/>
      <c r="AU158" s="143"/>
      <c r="AV158" s="129"/>
    </row>
    <row r="159" spans="1:48" x14ac:dyDescent="0.25">
      <c r="A159" s="7">
        <v>148</v>
      </c>
      <c r="B159" s="136" t="s">
        <v>94</v>
      </c>
      <c r="C159" s="125">
        <v>154</v>
      </c>
      <c r="D159" s="84">
        <v>0.63</v>
      </c>
      <c r="E159" s="84" t="s">
        <v>233</v>
      </c>
      <c r="F159" s="69">
        <v>34452</v>
      </c>
      <c r="G159" s="69">
        <v>39417</v>
      </c>
      <c r="H159" s="86" t="s">
        <v>339</v>
      </c>
      <c r="I159" s="65">
        <f t="shared" si="31"/>
        <v>485511.09643600037</v>
      </c>
      <c r="J159" s="17">
        <f t="shared" si="32"/>
        <v>66204.293110012979</v>
      </c>
      <c r="K159" s="18">
        <f t="shared" si="34"/>
        <v>0.13635999999999993</v>
      </c>
      <c r="L159" s="19">
        <f t="shared" si="33"/>
        <v>52711.650533977772</v>
      </c>
      <c r="M159" s="127">
        <v>170131.9891520002</v>
      </c>
      <c r="N159" s="128">
        <v>23199.198040766718</v>
      </c>
      <c r="O159" s="129">
        <v>17958.268373886203</v>
      </c>
      <c r="P159" s="127">
        <v>144112.20153200001</v>
      </c>
      <c r="Q159" s="128">
        <v>19651.139800903522</v>
      </c>
      <c r="R159" s="129">
        <v>15561.780510049668</v>
      </c>
      <c r="S159" s="127">
        <v>170174.24206400014</v>
      </c>
      <c r="T159" s="128">
        <v>23204.959647847059</v>
      </c>
      <c r="U159" s="129">
        <v>19053.810724043018</v>
      </c>
      <c r="V159" s="127">
        <v>1092.6636879999999</v>
      </c>
      <c r="W159" s="128">
        <v>148.99562049568001</v>
      </c>
      <c r="X159" s="129">
        <v>137.79092599888</v>
      </c>
      <c r="Y159" s="127">
        <v>0</v>
      </c>
      <c r="Z159" s="128">
        <v>0</v>
      </c>
      <c r="AA159" s="129">
        <v>0</v>
      </c>
      <c r="AB159" s="127">
        <v>0</v>
      </c>
      <c r="AC159" s="128">
        <v>0</v>
      </c>
      <c r="AD159" s="129">
        <v>0</v>
      </c>
      <c r="AE159" s="127"/>
      <c r="AF159" s="128"/>
      <c r="AG159" s="129"/>
      <c r="AH159" s="127"/>
      <c r="AI159" s="128"/>
      <c r="AJ159" s="129"/>
      <c r="AK159" s="127"/>
      <c r="AL159" s="128"/>
      <c r="AM159" s="129"/>
      <c r="AN159" s="144"/>
      <c r="AO159" s="143"/>
      <c r="AP159" s="129"/>
      <c r="AQ159" s="144"/>
      <c r="AR159" s="143"/>
      <c r="AS159" s="129"/>
      <c r="AT159" s="144"/>
      <c r="AU159" s="143"/>
      <c r="AV159" s="129"/>
    </row>
    <row r="160" spans="1:48" x14ac:dyDescent="0.25">
      <c r="A160" s="7">
        <v>149</v>
      </c>
      <c r="B160" s="136" t="s">
        <v>631</v>
      </c>
      <c r="C160" s="125">
        <v>355</v>
      </c>
      <c r="D160" s="84">
        <v>6.0499999999999998E-2</v>
      </c>
      <c r="E160" s="84" t="s">
        <v>233</v>
      </c>
      <c r="F160" s="69">
        <v>36143</v>
      </c>
      <c r="G160" s="69">
        <v>39448</v>
      </c>
      <c r="H160" s="86" t="s">
        <v>340</v>
      </c>
      <c r="I160" s="65">
        <f t="shared" si="31"/>
        <v>46984.971899999997</v>
      </c>
      <c r="J160" s="17">
        <f t="shared" si="32"/>
        <v>7410.9396177869994</v>
      </c>
      <c r="K160" s="18">
        <f t="shared" si="34"/>
        <v>0.15773000000000001</v>
      </c>
      <c r="L160" s="19">
        <f t="shared" si="33"/>
        <v>6032.2263340979971</v>
      </c>
      <c r="M160" s="127">
        <v>10156.821300000005</v>
      </c>
      <c r="N160" s="128">
        <v>1602.0354236489989</v>
      </c>
      <c r="O160" s="129">
        <v>1286.605813113001</v>
      </c>
      <c r="P160" s="127">
        <v>11405.858999999986</v>
      </c>
      <c r="Q160" s="128">
        <v>1799.0461400700005</v>
      </c>
      <c r="R160" s="129">
        <v>1473.4915477199991</v>
      </c>
      <c r="S160" s="127">
        <v>15110.829900000004</v>
      </c>
      <c r="T160" s="128">
        <v>2383.4312001270036</v>
      </c>
      <c r="U160" s="129">
        <v>2019.9710518079967</v>
      </c>
      <c r="V160" s="127">
        <v>4083.6051000000084</v>
      </c>
      <c r="W160" s="128">
        <v>644.10703242300008</v>
      </c>
      <c r="X160" s="129">
        <v>547.55387896199989</v>
      </c>
      <c r="Y160" s="127">
        <v>2428.3508999999963</v>
      </c>
      <c r="Z160" s="128">
        <v>383.02378745699991</v>
      </c>
      <c r="AA160" s="129">
        <v>312.30179236799984</v>
      </c>
      <c r="AB160" s="127">
        <v>3799.5056999999942</v>
      </c>
      <c r="AC160" s="128">
        <v>599.296034060995</v>
      </c>
      <c r="AD160" s="129">
        <v>392.30225012700021</v>
      </c>
      <c r="AE160" s="127"/>
      <c r="AF160" s="128"/>
      <c r="AG160" s="129"/>
      <c r="AH160" s="127"/>
      <c r="AI160" s="128"/>
      <c r="AJ160" s="129"/>
      <c r="AK160" s="127"/>
      <c r="AL160" s="128"/>
      <c r="AM160" s="129"/>
      <c r="AN160" s="144"/>
      <c r="AO160" s="143"/>
      <c r="AP160" s="129"/>
      <c r="AQ160" s="144"/>
      <c r="AR160" s="143"/>
      <c r="AS160" s="129"/>
      <c r="AT160" s="144"/>
      <c r="AU160" s="143"/>
      <c r="AV160" s="129"/>
    </row>
    <row r="161" spans="1:48" x14ac:dyDescent="0.25">
      <c r="A161" s="7">
        <v>150</v>
      </c>
      <c r="B161" s="136" t="s">
        <v>632</v>
      </c>
      <c r="C161" s="125">
        <v>356</v>
      </c>
      <c r="D161" s="84">
        <v>0.03</v>
      </c>
      <c r="E161" s="84" t="s">
        <v>233</v>
      </c>
      <c r="F161" s="69">
        <v>36130</v>
      </c>
      <c r="G161" s="69">
        <v>39995</v>
      </c>
      <c r="H161" s="86" t="s">
        <v>341</v>
      </c>
      <c r="I161" s="65">
        <f t="shared" si="31"/>
        <v>65155.587300000014</v>
      </c>
      <c r="J161" s="17">
        <f t="shared" si="32"/>
        <v>10276.990784829</v>
      </c>
      <c r="K161" s="18">
        <f t="shared" si="34"/>
        <v>0.15772999999999998</v>
      </c>
      <c r="L161" s="19">
        <f t="shared" si="33"/>
        <v>8448.4795542299998</v>
      </c>
      <c r="M161" s="127">
        <v>15014.826299999999</v>
      </c>
      <c r="N161" s="128">
        <v>2368.2885522990005</v>
      </c>
      <c r="O161" s="129">
        <v>1905.9104432459983</v>
      </c>
      <c r="P161" s="127">
        <v>13116.445800000001</v>
      </c>
      <c r="Q161" s="128">
        <v>2068.8569960339983</v>
      </c>
      <c r="R161" s="129">
        <v>1701.5173159830008</v>
      </c>
      <c r="S161" s="127">
        <v>13412.710500000008</v>
      </c>
      <c r="T161" s="128">
        <v>2115.5868271650002</v>
      </c>
      <c r="U161" s="129">
        <v>1788.2112517620012</v>
      </c>
      <c r="V161" s="127">
        <v>11830.332599999996</v>
      </c>
      <c r="W161" s="128">
        <v>1865.9983609980018</v>
      </c>
      <c r="X161" s="129">
        <v>1580.2575846989994</v>
      </c>
      <c r="Y161" s="127">
        <v>8206.5036000000109</v>
      </c>
      <c r="Z161" s="128">
        <v>1294.4118128280013</v>
      </c>
      <c r="AA161" s="129">
        <v>1070.2801861470007</v>
      </c>
      <c r="AB161" s="127">
        <v>3574.7684999999992</v>
      </c>
      <c r="AC161" s="128">
        <v>563.84823550500016</v>
      </c>
      <c r="AD161" s="129">
        <v>402.30277239299983</v>
      </c>
      <c r="AE161" s="127"/>
      <c r="AF161" s="128"/>
      <c r="AG161" s="129"/>
      <c r="AH161" s="127"/>
      <c r="AI161" s="128"/>
      <c r="AJ161" s="129"/>
      <c r="AK161" s="127"/>
      <c r="AL161" s="128"/>
      <c r="AM161" s="129"/>
      <c r="AN161" s="144"/>
      <c r="AO161" s="143"/>
      <c r="AP161" s="129"/>
      <c r="AQ161" s="144"/>
      <c r="AR161" s="143"/>
      <c r="AS161" s="129"/>
      <c r="AT161" s="144"/>
      <c r="AU161" s="143"/>
      <c r="AV161" s="129"/>
    </row>
    <row r="162" spans="1:48" x14ac:dyDescent="0.25">
      <c r="A162" s="7">
        <v>151</v>
      </c>
      <c r="B162" s="136" t="s">
        <v>95</v>
      </c>
      <c r="C162" s="125">
        <v>155</v>
      </c>
      <c r="D162" s="84">
        <v>0.06</v>
      </c>
      <c r="E162" s="84" t="s">
        <v>233</v>
      </c>
      <c r="F162" s="69">
        <v>36826</v>
      </c>
      <c r="G162" s="69">
        <v>39417</v>
      </c>
      <c r="H162" s="86" t="s">
        <v>342</v>
      </c>
      <c r="I162" s="65">
        <f t="shared" si="31"/>
        <v>149371.21290000004</v>
      </c>
      <c r="J162" s="17">
        <f t="shared" si="32"/>
        <v>23560.321410717013</v>
      </c>
      <c r="K162" s="18">
        <f t="shared" si="34"/>
        <v>0.15773000000000004</v>
      </c>
      <c r="L162" s="19">
        <f t="shared" si="33"/>
        <v>19439.082242040015</v>
      </c>
      <c r="M162" s="127">
        <v>29661.304799999998</v>
      </c>
      <c r="N162" s="128">
        <v>4678.4776061039993</v>
      </c>
      <c r="O162" s="129">
        <v>3777.7562434380002</v>
      </c>
      <c r="P162" s="127">
        <v>34321.323000000019</v>
      </c>
      <c r="Q162" s="128">
        <v>5413.5022767899991</v>
      </c>
      <c r="R162" s="129">
        <v>4439.2914179070049</v>
      </c>
      <c r="S162" s="127">
        <v>37100.436899999993</v>
      </c>
      <c r="T162" s="128">
        <v>5851.8519122370089</v>
      </c>
      <c r="U162" s="129">
        <v>4942.6376949600017</v>
      </c>
      <c r="V162" s="127">
        <v>15821.821800000022</v>
      </c>
      <c r="W162" s="128">
        <v>2495.575952514002</v>
      </c>
      <c r="X162" s="129">
        <v>2138.1503816910003</v>
      </c>
      <c r="Y162" s="127">
        <v>23406.528000000006</v>
      </c>
      <c r="Z162" s="128">
        <v>3691.9116614400004</v>
      </c>
      <c r="AA162" s="129">
        <v>3067.7514809490044</v>
      </c>
      <c r="AB162" s="127">
        <v>9059.7983999999997</v>
      </c>
      <c r="AC162" s="128">
        <v>1429.002001632</v>
      </c>
      <c r="AD162" s="129">
        <v>1073.4950230950008</v>
      </c>
      <c r="AE162" s="127"/>
      <c r="AF162" s="128"/>
      <c r="AG162" s="129"/>
      <c r="AH162" s="127"/>
      <c r="AI162" s="128"/>
      <c r="AJ162" s="129"/>
      <c r="AK162" s="127"/>
      <c r="AL162" s="128"/>
      <c r="AM162" s="129"/>
      <c r="AN162" s="144"/>
      <c r="AO162" s="143"/>
      <c r="AP162" s="129"/>
      <c r="AQ162" s="144"/>
      <c r="AR162" s="143"/>
      <c r="AS162" s="129"/>
      <c r="AT162" s="144"/>
      <c r="AU162" s="143"/>
      <c r="AV162" s="129"/>
    </row>
    <row r="163" spans="1:48" x14ac:dyDescent="0.25">
      <c r="A163" s="7">
        <v>152</v>
      </c>
      <c r="B163" s="136" t="s">
        <v>96</v>
      </c>
      <c r="C163" s="125">
        <v>156</v>
      </c>
      <c r="D163" s="84">
        <v>0.22</v>
      </c>
      <c r="E163" s="84" t="s">
        <v>233</v>
      </c>
      <c r="F163" s="69">
        <v>37553</v>
      </c>
      <c r="G163" s="69">
        <v>40269</v>
      </c>
      <c r="H163" s="86" t="s">
        <v>343</v>
      </c>
      <c r="I163" s="65">
        <f t="shared" si="31"/>
        <v>435387.97680000018</v>
      </c>
      <c r="J163" s="17">
        <f t="shared" si="32"/>
        <v>73868.838491147995</v>
      </c>
      <c r="K163" s="18">
        <f t="shared" si="34"/>
        <v>0.16966210007466601</v>
      </c>
      <c r="L163" s="19">
        <f t="shared" si="33"/>
        <v>62045.589263868016</v>
      </c>
      <c r="M163" s="127">
        <v>110599.38600000012</v>
      </c>
      <c r="N163" s="128">
        <v>19889.087584379991</v>
      </c>
      <c r="O163" s="129">
        <v>16481.702364719997</v>
      </c>
      <c r="P163" s="127">
        <v>97441.396800000017</v>
      </c>
      <c r="Q163" s="128">
        <v>17522.886386544007</v>
      </c>
      <c r="R163" s="129">
        <v>14804.025886620011</v>
      </c>
      <c r="S163" s="127">
        <v>106346.79959999993</v>
      </c>
      <c r="T163" s="128">
        <v>19049.747781839989</v>
      </c>
      <c r="U163" s="129">
        <v>16484.566915055995</v>
      </c>
      <c r="V163" s="127">
        <v>63968.776800000036</v>
      </c>
      <c r="W163" s="128">
        <v>9202.548230448001</v>
      </c>
      <c r="X163" s="129">
        <v>7701.2026235040112</v>
      </c>
      <c r="Y163" s="127">
        <v>40309.582800000033</v>
      </c>
      <c r="Z163" s="128">
        <v>5798.9365816080053</v>
      </c>
      <c r="AA163" s="129">
        <v>4787.5403850480043</v>
      </c>
      <c r="AB163" s="127">
        <v>16722.034799999998</v>
      </c>
      <c r="AC163" s="128">
        <v>2405.6319263280002</v>
      </c>
      <c r="AD163" s="129">
        <v>1786.5510889199998</v>
      </c>
      <c r="AE163" s="127"/>
      <c r="AF163" s="128"/>
      <c r="AG163" s="129"/>
      <c r="AH163" s="127"/>
      <c r="AI163" s="128"/>
      <c r="AJ163" s="129"/>
      <c r="AK163" s="127"/>
      <c r="AL163" s="128"/>
      <c r="AM163" s="129"/>
      <c r="AN163" s="144"/>
      <c r="AO163" s="143"/>
      <c r="AP163" s="129"/>
      <c r="AQ163" s="144"/>
      <c r="AR163" s="143"/>
      <c r="AS163" s="129"/>
      <c r="AT163" s="144"/>
      <c r="AU163" s="143"/>
      <c r="AV163" s="129"/>
    </row>
    <row r="164" spans="1:48" x14ac:dyDescent="0.25">
      <c r="A164" s="7">
        <v>153</v>
      </c>
      <c r="B164" s="136" t="s">
        <v>633</v>
      </c>
      <c r="C164" s="125">
        <v>357</v>
      </c>
      <c r="D164" s="84">
        <v>2.1999999999999999E-2</v>
      </c>
      <c r="E164" s="84" t="s">
        <v>233</v>
      </c>
      <c r="F164" s="69">
        <v>34957</v>
      </c>
      <c r="G164" s="69">
        <v>39569</v>
      </c>
      <c r="H164" s="86" t="s">
        <v>344</v>
      </c>
      <c r="I164" s="65">
        <f t="shared" si="31"/>
        <v>37508.820700000018</v>
      </c>
      <c r="J164" s="17">
        <f t="shared" si="32"/>
        <v>5916.2662890109987</v>
      </c>
      <c r="K164" s="18">
        <f t="shared" si="34"/>
        <v>0.1577299999999999</v>
      </c>
      <c r="L164" s="19">
        <f t="shared" si="33"/>
        <v>4887.6169929760008</v>
      </c>
      <c r="M164" s="127">
        <v>10236.838500000013</v>
      </c>
      <c r="N164" s="128">
        <v>1614.6565366049995</v>
      </c>
      <c r="O164" s="129">
        <v>1299.2867470910001</v>
      </c>
      <c r="P164" s="127">
        <v>9677.0518999999986</v>
      </c>
      <c r="Q164" s="128">
        <v>1526.3613961870001</v>
      </c>
      <c r="R164" s="129">
        <v>1253.3281612340011</v>
      </c>
      <c r="S164" s="127">
        <v>9510.4886999999999</v>
      </c>
      <c r="T164" s="128">
        <v>1500.0893826509998</v>
      </c>
      <c r="U164" s="129">
        <v>1269.4862810269994</v>
      </c>
      <c r="V164" s="127">
        <v>4888.6914000000006</v>
      </c>
      <c r="W164" s="128">
        <v>771.09329452199972</v>
      </c>
      <c r="X164" s="129">
        <v>654.05959653299999</v>
      </c>
      <c r="Y164" s="127">
        <v>2677.963900000002</v>
      </c>
      <c r="Z164" s="128">
        <v>422.39524594700015</v>
      </c>
      <c r="AA164" s="129">
        <v>350.30086982499989</v>
      </c>
      <c r="AB164" s="127">
        <v>517.7863000000001</v>
      </c>
      <c r="AC164" s="128">
        <v>81.670433099000022</v>
      </c>
      <c r="AD164" s="129">
        <v>61.155337266000025</v>
      </c>
      <c r="AE164" s="127"/>
      <c r="AF164" s="128"/>
      <c r="AG164" s="129"/>
      <c r="AH164" s="127"/>
      <c r="AI164" s="128"/>
      <c r="AJ164" s="129"/>
      <c r="AK164" s="127"/>
      <c r="AL164" s="128"/>
      <c r="AM164" s="129"/>
      <c r="AN164" s="144"/>
      <c r="AO164" s="143"/>
      <c r="AP164" s="129"/>
      <c r="AQ164" s="144"/>
      <c r="AR164" s="143"/>
      <c r="AS164" s="129"/>
      <c r="AT164" s="144"/>
      <c r="AU164" s="143"/>
      <c r="AV164" s="129"/>
    </row>
    <row r="165" spans="1:48" x14ac:dyDescent="0.25">
      <c r="A165" s="7">
        <v>154</v>
      </c>
      <c r="B165" s="136" t="s">
        <v>634</v>
      </c>
      <c r="C165" s="125">
        <v>40</v>
      </c>
      <c r="D165" s="84">
        <v>0.16</v>
      </c>
      <c r="E165" s="84" t="s">
        <v>233</v>
      </c>
      <c r="F165" s="69">
        <v>37553</v>
      </c>
      <c r="G165" s="69">
        <v>39479</v>
      </c>
      <c r="H165" s="86" t="s">
        <v>345</v>
      </c>
      <c r="I165" s="65">
        <f t="shared" si="31"/>
        <v>204249.94980000012</v>
      </c>
      <c r="J165" s="17">
        <f t="shared" si="32"/>
        <v>30073.762608552021</v>
      </c>
      <c r="K165" s="18">
        <f t="shared" si="34"/>
        <v>0.14724000000000001</v>
      </c>
      <c r="L165" s="19">
        <f t="shared" si="33"/>
        <v>24367.982214876018</v>
      </c>
      <c r="M165" s="127">
        <v>38154.268199999984</v>
      </c>
      <c r="N165" s="128">
        <v>5617.8344497680037</v>
      </c>
      <c r="O165" s="129">
        <v>4459.1123166900015</v>
      </c>
      <c r="P165" s="127">
        <v>52219.554000000084</v>
      </c>
      <c r="Q165" s="128">
        <v>7688.8071309600055</v>
      </c>
      <c r="R165" s="129">
        <v>6192.2626893360084</v>
      </c>
      <c r="S165" s="127">
        <v>58626.069600000024</v>
      </c>
      <c r="T165" s="128">
        <v>8632.1024879040106</v>
      </c>
      <c r="U165" s="129">
        <v>7208.7001923120106</v>
      </c>
      <c r="V165" s="127">
        <v>18350.899800000007</v>
      </c>
      <c r="W165" s="128">
        <v>2701.9864865519999</v>
      </c>
      <c r="X165" s="129">
        <v>2258.5545148799979</v>
      </c>
      <c r="Y165" s="127">
        <v>23897.821199999998</v>
      </c>
      <c r="Z165" s="128">
        <v>3518.7151934880017</v>
      </c>
      <c r="AA165" s="129">
        <v>2900.1748729679994</v>
      </c>
      <c r="AB165" s="127">
        <v>13001.337000000003</v>
      </c>
      <c r="AC165" s="128">
        <v>1914.3168598799996</v>
      </c>
      <c r="AD165" s="129">
        <v>1349.1776286900001</v>
      </c>
      <c r="AE165" s="127"/>
      <c r="AF165" s="128"/>
      <c r="AG165" s="129"/>
      <c r="AH165" s="127"/>
      <c r="AI165" s="128"/>
      <c r="AJ165" s="129"/>
      <c r="AK165" s="127"/>
      <c r="AL165" s="128"/>
      <c r="AM165" s="129"/>
      <c r="AN165" s="144"/>
      <c r="AO165" s="143"/>
      <c r="AP165" s="129"/>
      <c r="AQ165" s="144"/>
      <c r="AR165" s="143"/>
      <c r="AS165" s="129"/>
      <c r="AT165" s="144"/>
      <c r="AU165" s="143"/>
      <c r="AV165" s="129"/>
    </row>
    <row r="166" spans="1:48" x14ac:dyDescent="0.25">
      <c r="A166" s="7">
        <v>155</v>
      </c>
      <c r="B166" s="136" t="s">
        <v>635</v>
      </c>
      <c r="C166" s="125">
        <v>159</v>
      </c>
      <c r="D166" s="84">
        <v>0.08</v>
      </c>
      <c r="E166" s="84" t="s">
        <v>233</v>
      </c>
      <c r="F166" s="69">
        <v>36900</v>
      </c>
      <c r="G166" s="69">
        <v>39934</v>
      </c>
      <c r="H166" s="86" t="s">
        <v>346</v>
      </c>
      <c r="I166" s="65">
        <f t="shared" ref="I166:I195" si="35">M166+P166+S166+V166+Y166+AB166+AE166+AH166+AK166+AN166+AQ166+AT166</f>
        <v>86628.129200000054</v>
      </c>
      <c r="J166" s="17">
        <f t="shared" ref="J166:J195" si="36">N166+Q166+T166+W166+Z166+AC166+AF166+AI166+AL166+AO166+AR166+AU166</f>
        <v>13663.854818716005</v>
      </c>
      <c r="K166" s="18">
        <f t="shared" si="34"/>
        <v>0.15772999999999995</v>
      </c>
      <c r="L166" s="19">
        <f t="shared" ref="L166:L195" si="37">O166+R166+U166+X166+AA166+AD166+AG166+AJ166+AM166+AP166+AS166+AV166</f>
        <v>11292.355029151995</v>
      </c>
      <c r="M166" s="127">
        <v>16757.571600000025</v>
      </c>
      <c r="N166" s="128">
        <v>2643.1717684679984</v>
      </c>
      <c r="O166" s="129">
        <v>2129.0114788400006</v>
      </c>
      <c r="P166" s="127">
        <v>23483.890400000037</v>
      </c>
      <c r="Q166" s="128">
        <v>3704.1140327920075</v>
      </c>
      <c r="R166" s="129">
        <v>3029.354324547995</v>
      </c>
      <c r="S166" s="127">
        <v>21211.771600000004</v>
      </c>
      <c r="T166" s="128">
        <v>3345.7327344679993</v>
      </c>
      <c r="U166" s="129">
        <v>2830.9386013679996</v>
      </c>
      <c r="V166" s="127">
        <v>11933.698399999996</v>
      </c>
      <c r="W166" s="128">
        <v>1882.3022486319981</v>
      </c>
      <c r="X166" s="129">
        <v>1604.2282024839992</v>
      </c>
      <c r="Y166" s="127">
        <v>7198.2263999999968</v>
      </c>
      <c r="Z166" s="128">
        <v>1135.3762500719993</v>
      </c>
      <c r="AA166" s="129">
        <v>963.04879002400014</v>
      </c>
      <c r="AB166" s="127">
        <v>6042.97079999999</v>
      </c>
      <c r="AC166" s="128">
        <v>953.15778428400074</v>
      </c>
      <c r="AD166" s="129">
        <v>735.77363188799995</v>
      </c>
      <c r="AE166" s="127"/>
      <c r="AF166" s="128"/>
      <c r="AG166" s="129"/>
      <c r="AH166" s="127"/>
      <c r="AI166" s="128"/>
      <c r="AJ166" s="129"/>
      <c r="AK166" s="127"/>
      <c r="AL166" s="128"/>
      <c r="AM166" s="129"/>
      <c r="AN166" s="144"/>
      <c r="AO166" s="143"/>
      <c r="AP166" s="129"/>
      <c r="AQ166" s="144"/>
      <c r="AR166" s="143"/>
      <c r="AS166" s="129"/>
      <c r="AT166" s="144"/>
      <c r="AU166" s="143"/>
      <c r="AV166" s="129"/>
    </row>
    <row r="167" spans="1:48" x14ac:dyDescent="0.25">
      <c r="A167" s="7">
        <v>156</v>
      </c>
      <c r="B167" s="136" t="s">
        <v>636</v>
      </c>
      <c r="C167" s="125">
        <v>33</v>
      </c>
      <c r="D167" s="84">
        <v>1.8499999999999999E-2</v>
      </c>
      <c r="E167" s="84" t="s">
        <v>233</v>
      </c>
      <c r="F167" s="69">
        <v>36237</v>
      </c>
      <c r="G167" s="69">
        <v>39600</v>
      </c>
      <c r="H167" s="86" t="s">
        <v>347</v>
      </c>
      <c r="I167" s="65">
        <f t="shared" si="35"/>
        <v>20234.927200000009</v>
      </c>
      <c r="J167" s="17">
        <f t="shared" si="36"/>
        <v>3191.6550672559974</v>
      </c>
      <c r="K167" s="18">
        <f t="shared" si="34"/>
        <v>0.15772999999999981</v>
      </c>
      <c r="L167" s="19">
        <f t="shared" si="37"/>
        <v>2653.2737847289986</v>
      </c>
      <c r="M167" s="127">
        <v>4597.2689999999993</v>
      </c>
      <c r="N167" s="128">
        <v>725.1272393699993</v>
      </c>
      <c r="O167" s="129">
        <v>586.46348504399998</v>
      </c>
      <c r="P167" s="127">
        <v>3301.8824</v>
      </c>
      <c r="Q167" s="128">
        <v>520.80591095199998</v>
      </c>
      <c r="R167" s="129">
        <v>426.8186247269993</v>
      </c>
      <c r="S167" s="127">
        <v>6169.786200000005</v>
      </c>
      <c r="T167" s="128">
        <v>973.16037732599898</v>
      </c>
      <c r="U167" s="129">
        <v>824.0661631759998</v>
      </c>
      <c r="V167" s="127">
        <v>3147.3055000000004</v>
      </c>
      <c r="W167" s="128">
        <v>496.42449651499965</v>
      </c>
      <c r="X167" s="129">
        <v>425.82205859899989</v>
      </c>
      <c r="Y167" s="127">
        <v>2156.1926000000008</v>
      </c>
      <c r="Z167" s="128">
        <v>340.09625879799967</v>
      </c>
      <c r="AA167" s="129">
        <v>287.26242346299966</v>
      </c>
      <c r="AB167" s="127">
        <v>862.49149999999986</v>
      </c>
      <c r="AC167" s="128">
        <v>136.04078429500004</v>
      </c>
      <c r="AD167" s="129">
        <v>102.84102972000001</v>
      </c>
      <c r="AE167" s="127"/>
      <c r="AF167" s="128"/>
      <c r="AG167" s="129"/>
      <c r="AH167" s="127"/>
      <c r="AI167" s="128"/>
      <c r="AJ167" s="129"/>
      <c r="AK167" s="127"/>
      <c r="AL167" s="128"/>
      <c r="AM167" s="129"/>
      <c r="AN167" s="144"/>
      <c r="AO167" s="143"/>
      <c r="AP167" s="129"/>
      <c r="AQ167" s="144"/>
      <c r="AR167" s="143"/>
      <c r="AS167" s="129"/>
      <c r="AT167" s="144"/>
      <c r="AU167" s="143"/>
      <c r="AV167" s="129"/>
    </row>
    <row r="168" spans="1:48" x14ac:dyDescent="0.25">
      <c r="A168" s="7">
        <v>157</v>
      </c>
      <c r="B168" s="136" t="s">
        <v>97</v>
      </c>
      <c r="C168" s="125">
        <v>164</v>
      </c>
      <c r="D168" s="84">
        <v>0.1163</v>
      </c>
      <c r="E168" s="84" t="s">
        <v>233</v>
      </c>
      <c r="F168" s="69">
        <v>37595</v>
      </c>
      <c r="G168" s="69">
        <v>39448</v>
      </c>
      <c r="H168" s="86" t="s">
        <v>348</v>
      </c>
      <c r="I168" s="65">
        <f t="shared" si="35"/>
        <v>209688.62799999994</v>
      </c>
      <c r="J168" s="17">
        <f t="shared" si="36"/>
        <v>32833.045372239998</v>
      </c>
      <c r="K168" s="18">
        <f t="shared" si="34"/>
        <v>0.15658000000000002</v>
      </c>
      <c r="L168" s="19">
        <f t="shared" si="37"/>
        <v>27089.360014159982</v>
      </c>
      <c r="M168" s="127">
        <v>41824.200000000012</v>
      </c>
      <c r="N168" s="128">
        <v>6548.8332359999958</v>
      </c>
      <c r="O168" s="129">
        <v>5283.1545100399981</v>
      </c>
      <c r="P168" s="127">
        <v>49410.123999999887</v>
      </c>
      <c r="Q168" s="128">
        <v>7736.6372159200009</v>
      </c>
      <c r="R168" s="129">
        <v>6322.7204214399944</v>
      </c>
      <c r="S168" s="127">
        <v>56268.500000000036</v>
      </c>
      <c r="T168" s="128">
        <v>8810.5217300000095</v>
      </c>
      <c r="U168" s="129">
        <v>7443.4374031599946</v>
      </c>
      <c r="V168" s="127">
        <v>19337.236000000004</v>
      </c>
      <c r="W168" s="128">
        <v>3027.8244128799975</v>
      </c>
      <c r="X168" s="129">
        <v>2601.0506679999985</v>
      </c>
      <c r="Y168" s="127">
        <v>32360.559999999998</v>
      </c>
      <c r="Z168" s="128">
        <v>5067.0164847999986</v>
      </c>
      <c r="AA168" s="129">
        <v>4196.755429879996</v>
      </c>
      <c r="AB168" s="127">
        <v>10488.008000000003</v>
      </c>
      <c r="AC168" s="128">
        <v>1642.2122926399995</v>
      </c>
      <c r="AD168" s="129">
        <v>1242.2415816399994</v>
      </c>
      <c r="AE168" s="127"/>
      <c r="AF168" s="128"/>
      <c r="AG168" s="129"/>
      <c r="AH168" s="127"/>
      <c r="AI168" s="128"/>
      <c r="AJ168" s="129"/>
      <c r="AK168" s="127"/>
      <c r="AL168" s="128"/>
      <c r="AM168" s="129"/>
      <c r="AN168" s="144"/>
      <c r="AO168" s="143"/>
      <c r="AP168" s="129"/>
      <c r="AQ168" s="144"/>
      <c r="AR168" s="143"/>
      <c r="AS168" s="129"/>
      <c r="AT168" s="144"/>
      <c r="AU168" s="143"/>
      <c r="AV168" s="129"/>
    </row>
    <row r="169" spans="1:48" x14ac:dyDescent="0.25">
      <c r="A169" s="7">
        <v>158</v>
      </c>
      <c r="B169" s="136" t="s">
        <v>98</v>
      </c>
      <c r="C169" s="125">
        <v>165</v>
      </c>
      <c r="D169" s="84">
        <v>0.3</v>
      </c>
      <c r="E169" s="84" t="s">
        <v>233</v>
      </c>
      <c r="F169" s="69">
        <v>37610</v>
      </c>
      <c r="G169" s="69">
        <v>40269</v>
      </c>
      <c r="H169" s="86" t="s">
        <v>349</v>
      </c>
      <c r="I169" s="65">
        <f t="shared" si="35"/>
        <v>657863.5</v>
      </c>
      <c r="J169" s="17">
        <f t="shared" si="36"/>
        <v>112813.10272974989</v>
      </c>
      <c r="K169" s="18">
        <f t="shared" si="34"/>
        <v>0.17148405821230375</v>
      </c>
      <c r="L169" s="19">
        <f t="shared" si="37"/>
        <v>94913.679426499977</v>
      </c>
      <c r="M169" s="127">
        <v>155911.62500000003</v>
      </c>
      <c r="N169" s="128">
        <v>28037.58752375</v>
      </c>
      <c r="O169" s="129">
        <v>23243.97288374999</v>
      </c>
      <c r="P169" s="127">
        <v>174491.90000000011</v>
      </c>
      <c r="Q169" s="128">
        <v>31378.878377000001</v>
      </c>
      <c r="R169" s="129">
        <v>26464.158082999984</v>
      </c>
      <c r="S169" s="127">
        <v>177686.79999999984</v>
      </c>
      <c r="T169" s="128">
        <v>31850.267873499914</v>
      </c>
      <c r="U169" s="129">
        <v>27553.955983999997</v>
      </c>
      <c r="V169" s="127">
        <v>80045.325000000055</v>
      </c>
      <c r="W169" s="128">
        <v>11515.32045449999</v>
      </c>
      <c r="X169" s="129">
        <v>9615.9865194999948</v>
      </c>
      <c r="Y169" s="127">
        <v>49369.19999999999</v>
      </c>
      <c r="Z169" s="128">
        <v>7102.2531119999903</v>
      </c>
      <c r="AA169" s="129">
        <v>5872.7909907499998</v>
      </c>
      <c r="AB169" s="127">
        <v>20358.649999999987</v>
      </c>
      <c r="AC169" s="128">
        <v>2928.795388999999</v>
      </c>
      <c r="AD169" s="129">
        <v>2162.8149654999988</v>
      </c>
      <c r="AE169" s="127"/>
      <c r="AF169" s="128"/>
      <c r="AG169" s="129"/>
      <c r="AH169" s="127"/>
      <c r="AI169" s="128"/>
      <c r="AJ169" s="129"/>
      <c r="AK169" s="127"/>
      <c r="AL169" s="128"/>
      <c r="AM169" s="129"/>
      <c r="AN169" s="144"/>
      <c r="AO169" s="143"/>
      <c r="AP169" s="129"/>
      <c r="AQ169" s="144"/>
      <c r="AR169" s="143"/>
      <c r="AS169" s="129"/>
      <c r="AT169" s="144"/>
      <c r="AU169" s="143"/>
      <c r="AV169" s="129"/>
    </row>
    <row r="170" spans="1:48" x14ac:dyDescent="0.25">
      <c r="A170" s="7">
        <v>159</v>
      </c>
      <c r="B170" s="136" t="s">
        <v>99</v>
      </c>
      <c r="C170" s="125">
        <v>167</v>
      </c>
      <c r="D170" s="84">
        <v>0.112</v>
      </c>
      <c r="E170" s="84" t="s">
        <v>233</v>
      </c>
      <c r="F170" s="69">
        <v>36763</v>
      </c>
      <c r="G170" s="69">
        <v>39569</v>
      </c>
      <c r="H170" s="86" t="s">
        <v>350</v>
      </c>
      <c r="I170" s="65">
        <f t="shared" si="35"/>
        <v>164378.57399999994</v>
      </c>
      <c r="J170" s="17">
        <f t="shared" si="36"/>
        <v>25738.39711691999</v>
      </c>
      <c r="K170" s="18">
        <f t="shared" si="34"/>
        <v>0.15658</v>
      </c>
      <c r="L170" s="19">
        <f t="shared" si="37"/>
        <v>21205.002589529999</v>
      </c>
      <c r="M170" s="127">
        <v>40337.579999999965</v>
      </c>
      <c r="N170" s="128">
        <v>6316.0582763999901</v>
      </c>
      <c r="O170" s="129">
        <v>5072.1993177000004</v>
      </c>
      <c r="P170" s="127">
        <v>45477.571799999954</v>
      </c>
      <c r="Q170" s="128">
        <v>7120.8781924440018</v>
      </c>
      <c r="R170" s="129">
        <v>5811.3370033559977</v>
      </c>
      <c r="S170" s="127">
        <v>43797.710999999996</v>
      </c>
      <c r="T170" s="128">
        <v>6857.8455883799998</v>
      </c>
      <c r="U170" s="129">
        <v>5782.3043350499993</v>
      </c>
      <c r="V170" s="127">
        <v>21770.373000000025</v>
      </c>
      <c r="W170" s="128">
        <v>3408.8050043399971</v>
      </c>
      <c r="X170" s="129">
        <v>2895.2689126380023</v>
      </c>
      <c r="Y170" s="127">
        <v>8453.7239999999965</v>
      </c>
      <c r="Z170" s="128">
        <v>1323.6841039200003</v>
      </c>
      <c r="AA170" s="129">
        <v>1117.8082938899997</v>
      </c>
      <c r="AB170" s="127">
        <v>4541.6141999999991</v>
      </c>
      <c r="AC170" s="128">
        <v>711.1259514359997</v>
      </c>
      <c r="AD170" s="129">
        <v>526.08472689600035</v>
      </c>
      <c r="AE170" s="127"/>
      <c r="AF170" s="128"/>
      <c r="AG170" s="129"/>
      <c r="AH170" s="127"/>
      <c r="AI170" s="128"/>
      <c r="AJ170" s="129"/>
      <c r="AK170" s="127"/>
      <c r="AL170" s="128"/>
      <c r="AM170" s="129"/>
      <c r="AN170" s="144"/>
      <c r="AO170" s="143"/>
      <c r="AP170" s="129"/>
      <c r="AQ170" s="144"/>
      <c r="AR170" s="143"/>
      <c r="AS170" s="129"/>
      <c r="AT170" s="144"/>
      <c r="AU170" s="143"/>
      <c r="AV170" s="129"/>
    </row>
    <row r="171" spans="1:48" x14ac:dyDescent="0.25">
      <c r="A171" s="7">
        <v>160</v>
      </c>
      <c r="B171" s="136" t="s">
        <v>637</v>
      </c>
      <c r="C171" s="125">
        <v>168</v>
      </c>
      <c r="D171" s="84">
        <v>0.111</v>
      </c>
      <c r="E171" s="84" t="s">
        <v>233</v>
      </c>
      <c r="F171" s="69">
        <v>35925</v>
      </c>
      <c r="G171" s="69">
        <v>39873</v>
      </c>
      <c r="H171" s="86" t="s">
        <v>351</v>
      </c>
      <c r="I171" s="65">
        <f t="shared" si="35"/>
        <v>109856.58999999998</v>
      </c>
      <c r="J171" s="17">
        <f t="shared" si="36"/>
        <v>17201.344862200003</v>
      </c>
      <c r="K171" s="18">
        <f t="shared" si="34"/>
        <v>0.15658000000000005</v>
      </c>
      <c r="L171" s="19">
        <f t="shared" si="37"/>
        <v>14149.667345050007</v>
      </c>
      <c r="M171" s="127">
        <v>27290.290000000005</v>
      </c>
      <c r="N171" s="128">
        <v>4273.1136082000021</v>
      </c>
      <c r="O171" s="129">
        <v>3433.3554798000023</v>
      </c>
      <c r="P171" s="127">
        <v>31631.180000000004</v>
      </c>
      <c r="Q171" s="128">
        <v>4952.8101643999998</v>
      </c>
      <c r="R171" s="129">
        <v>4053.9311797000018</v>
      </c>
      <c r="S171" s="127">
        <v>27210.224999999977</v>
      </c>
      <c r="T171" s="128">
        <v>4260.5770305000015</v>
      </c>
      <c r="U171" s="129">
        <v>3602.1523284499999</v>
      </c>
      <c r="V171" s="127">
        <v>12141.589999999995</v>
      </c>
      <c r="W171" s="128">
        <v>1901.1301621999987</v>
      </c>
      <c r="X171" s="129">
        <v>1607.6824415000015</v>
      </c>
      <c r="Y171" s="127">
        <v>6897.1300000000019</v>
      </c>
      <c r="Z171" s="128">
        <v>1079.9526154000002</v>
      </c>
      <c r="AA171" s="129">
        <v>904.23407715000019</v>
      </c>
      <c r="AB171" s="127">
        <v>4686.1750000000002</v>
      </c>
      <c r="AC171" s="128">
        <v>733.76128149999943</v>
      </c>
      <c r="AD171" s="129">
        <v>548.31183845000066</v>
      </c>
      <c r="AE171" s="127"/>
      <c r="AF171" s="128"/>
      <c r="AG171" s="129"/>
      <c r="AH171" s="127"/>
      <c r="AI171" s="128"/>
      <c r="AJ171" s="129"/>
      <c r="AK171" s="127"/>
      <c r="AL171" s="128"/>
      <c r="AM171" s="129"/>
      <c r="AN171" s="144"/>
      <c r="AO171" s="143"/>
      <c r="AP171" s="129"/>
      <c r="AQ171" s="144"/>
      <c r="AR171" s="143"/>
      <c r="AS171" s="129"/>
      <c r="AT171" s="144"/>
      <c r="AU171" s="143"/>
      <c r="AV171" s="129"/>
    </row>
    <row r="172" spans="1:48" x14ac:dyDescent="0.25">
      <c r="A172" s="7">
        <v>161</v>
      </c>
      <c r="B172" s="136" t="s">
        <v>100</v>
      </c>
      <c r="C172" s="125">
        <v>169</v>
      </c>
      <c r="D172" s="84">
        <v>0.112</v>
      </c>
      <c r="E172" s="84" t="s">
        <v>233</v>
      </c>
      <c r="F172" s="69">
        <v>37573</v>
      </c>
      <c r="G172" s="69">
        <v>39934</v>
      </c>
      <c r="H172" s="86" t="s">
        <v>352</v>
      </c>
      <c r="I172" s="65">
        <f t="shared" si="35"/>
        <v>130616.16000000003</v>
      </c>
      <c r="J172" s="17">
        <f t="shared" si="36"/>
        <v>20451.878332800006</v>
      </c>
      <c r="K172" s="18">
        <f t="shared" si="34"/>
        <v>0.15658</v>
      </c>
      <c r="L172" s="19">
        <f t="shared" si="37"/>
        <v>16845.063731459992</v>
      </c>
      <c r="M172" s="127">
        <v>37232.501999999986</v>
      </c>
      <c r="N172" s="128">
        <v>5829.8651631600014</v>
      </c>
      <c r="O172" s="129">
        <v>4693.0963498799974</v>
      </c>
      <c r="P172" s="127">
        <v>45552.024000000019</v>
      </c>
      <c r="Q172" s="128">
        <v>7132.5359179200004</v>
      </c>
      <c r="R172" s="129">
        <v>5827.3590125399978</v>
      </c>
      <c r="S172" s="127">
        <v>39774.894000000037</v>
      </c>
      <c r="T172" s="128">
        <v>6227.9529025200009</v>
      </c>
      <c r="U172" s="129">
        <v>5246.5585342799977</v>
      </c>
      <c r="V172" s="127">
        <v>6584.4719999999961</v>
      </c>
      <c r="W172" s="128">
        <v>1030.9966257600006</v>
      </c>
      <c r="X172" s="129">
        <v>895.18839485999956</v>
      </c>
      <c r="Y172" s="127">
        <v>1472.2680000000003</v>
      </c>
      <c r="Z172" s="128">
        <v>230.52772344000013</v>
      </c>
      <c r="AA172" s="129">
        <v>182.86143989999994</v>
      </c>
      <c r="AB172" s="127">
        <v>0</v>
      </c>
      <c r="AC172" s="128">
        <v>0</v>
      </c>
      <c r="AD172" s="129">
        <v>0</v>
      </c>
      <c r="AE172" s="127"/>
      <c r="AF172" s="128"/>
      <c r="AG172" s="129"/>
      <c r="AH172" s="127"/>
      <c r="AI172" s="128"/>
      <c r="AJ172" s="129"/>
      <c r="AK172" s="127"/>
      <c r="AL172" s="128"/>
      <c r="AM172" s="129"/>
      <c r="AN172" s="144"/>
      <c r="AO172" s="143"/>
      <c r="AP172" s="129"/>
      <c r="AQ172" s="144"/>
      <c r="AR172" s="143"/>
      <c r="AS172" s="129"/>
      <c r="AT172" s="144"/>
      <c r="AU172" s="143"/>
      <c r="AV172" s="129"/>
    </row>
    <row r="173" spans="1:48" x14ac:dyDescent="0.25">
      <c r="A173" s="7">
        <v>162</v>
      </c>
      <c r="B173" s="136" t="s">
        <v>101</v>
      </c>
      <c r="C173" s="125">
        <v>172</v>
      </c>
      <c r="D173" s="84">
        <v>0.03</v>
      </c>
      <c r="E173" s="84" t="s">
        <v>233</v>
      </c>
      <c r="F173" s="69">
        <v>36096</v>
      </c>
      <c r="G173" s="69">
        <v>39995</v>
      </c>
      <c r="H173" s="86" t="s">
        <v>353</v>
      </c>
      <c r="I173" s="65">
        <f t="shared" si="35"/>
        <v>78156.470099999991</v>
      </c>
      <c r="J173" s="17">
        <f t="shared" si="36"/>
        <v>12327.620028873003</v>
      </c>
      <c r="K173" s="18">
        <f t="shared" si="34"/>
        <v>0.15773000000000006</v>
      </c>
      <c r="L173" s="19">
        <f t="shared" si="37"/>
        <v>10198.141090531004</v>
      </c>
      <c r="M173" s="127">
        <v>12676.56190000001</v>
      </c>
      <c r="N173" s="128">
        <v>1999.474108487002</v>
      </c>
      <c r="O173" s="129">
        <v>1609.7768018810013</v>
      </c>
      <c r="P173" s="127">
        <v>15687.640999999987</v>
      </c>
      <c r="Q173" s="128">
        <v>2474.4116149300012</v>
      </c>
      <c r="R173" s="129">
        <v>2029.9166711909993</v>
      </c>
      <c r="S173" s="127">
        <v>20359.423599999987</v>
      </c>
      <c r="T173" s="128">
        <v>3211.2918844280002</v>
      </c>
      <c r="U173" s="129">
        <v>2720.9767343230033</v>
      </c>
      <c r="V173" s="127">
        <v>12574.448300000005</v>
      </c>
      <c r="W173" s="128">
        <v>1983.367730359</v>
      </c>
      <c r="X173" s="129">
        <v>1684.5428974569986</v>
      </c>
      <c r="Y173" s="127">
        <v>10134.660700000004</v>
      </c>
      <c r="Z173" s="128">
        <v>1598.5400322110017</v>
      </c>
      <c r="AA173" s="129">
        <v>1353.4901694610007</v>
      </c>
      <c r="AB173" s="127">
        <v>6723.7345999999961</v>
      </c>
      <c r="AC173" s="128">
        <v>1060.5346584579993</v>
      </c>
      <c r="AD173" s="129">
        <v>799.43781621800019</v>
      </c>
      <c r="AE173" s="127"/>
      <c r="AF173" s="128"/>
      <c r="AG173" s="129"/>
      <c r="AH173" s="127"/>
      <c r="AI173" s="128"/>
      <c r="AJ173" s="129"/>
      <c r="AK173" s="127"/>
      <c r="AL173" s="128"/>
      <c r="AM173" s="129"/>
      <c r="AN173" s="144"/>
      <c r="AO173" s="143"/>
      <c r="AP173" s="129"/>
      <c r="AQ173" s="144"/>
      <c r="AR173" s="143"/>
      <c r="AS173" s="129"/>
      <c r="AT173" s="144"/>
      <c r="AU173" s="143"/>
      <c r="AV173" s="129"/>
    </row>
    <row r="174" spans="1:48" x14ac:dyDescent="0.25">
      <c r="A174" s="7">
        <v>163</v>
      </c>
      <c r="B174" s="136" t="s">
        <v>102</v>
      </c>
      <c r="C174" s="125">
        <v>5</v>
      </c>
      <c r="D174" s="84">
        <v>0.8</v>
      </c>
      <c r="E174" s="84" t="s">
        <v>233</v>
      </c>
      <c r="F174" s="69">
        <v>34229</v>
      </c>
      <c r="G174" s="69">
        <v>39387</v>
      </c>
      <c r="H174" s="86" t="s">
        <v>354</v>
      </c>
      <c r="I174" s="65">
        <f t="shared" si="35"/>
        <v>1302071.5885000005</v>
      </c>
      <c r="J174" s="17">
        <f t="shared" si="36"/>
        <v>114334.90618618501</v>
      </c>
      <c r="K174" s="18">
        <f t="shared" si="34"/>
        <v>8.7809999999999971E-2</v>
      </c>
      <c r="L174" s="19">
        <f t="shared" si="37"/>
        <v>78893.304644129006</v>
      </c>
      <c r="M174" s="127">
        <v>301743.7200000002</v>
      </c>
      <c r="N174" s="128">
        <v>26496.11605320001</v>
      </c>
      <c r="O174" s="129">
        <v>17261.596645700003</v>
      </c>
      <c r="P174" s="127">
        <v>258306.50919999997</v>
      </c>
      <c r="Q174" s="128">
        <v>22681.894572851994</v>
      </c>
      <c r="R174" s="129">
        <v>15232.208906444012</v>
      </c>
      <c r="S174" s="127">
        <v>346018.11000000016</v>
      </c>
      <c r="T174" s="128">
        <v>30383.850239099993</v>
      </c>
      <c r="U174" s="129">
        <v>22133.444923000006</v>
      </c>
      <c r="V174" s="127">
        <v>140424.08000000007</v>
      </c>
      <c r="W174" s="128">
        <v>12330.638464800015</v>
      </c>
      <c r="X174" s="129">
        <v>9221.5244905</v>
      </c>
      <c r="Y174" s="127">
        <v>150233.51009999996</v>
      </c>
      <c r="Z174" s="128">
        <v>13192.004521880999</v>
      </c>
      <c r="AA174" s="129">
        <v>9296.0652697809965</v>
      </c>
      <c r="AB174" s="127">
        <v>105345.6592000001</v>
      </c>
      <c r="AC174" s="128">
        <v>9250.4023343519948</v>
      </c>
      <c r="AD174" s="129">
        <v>5748.4644087039969</v>
      </c>
      <c r="AE174" s="127"/>
      <c r="AF174" s="128"/>
      <c r="AG174" s="129"/>
      <c r="AH174" s="127"/>
      <c r="AI174" s="128"/>
      <c r="AJ174" s="129"/>
      <c r="AK174" s="127"/>
      <c r="AL174" s="128"/>
      <c r="AM174" s="129"/>
      <c r="AN174" s="144"/>
      <c r="AO174" s="143"/>
      <c r="AP174" s="129"/>
      <c r="AQ174" s="144"/>
      <c r="AR174" s="143"/>
      <c r="AS174" s="129"/>
      <c r="AT174" s="144"/>
      <c r="AU174" s="143"/>
      <c r="AV174" s="129"/>
    </row>
    <row r="175" spans="1:48" x14ac:dyDescent="0.25">
      <c r="A175" s="7">
        <v>164</v>
      </c>
      <c r="B175" s="136" t="s">
        <v>103</v>
      </c>
      <c r="C175" s="125">
        <v>4</v>
      </c>
      <c r="D175" s="84">
        <v>0.2</v>
      </c>
      <c r="E175" s="84" t="s">
        <v>233</v>
      </c>
      <c r="F175" s="69">
        <v>36941</v>
      </c>
      <c r="G175" s="69">
        <v>39387</v>
      </c>
      <c r="H175" s="86" t="s">
        <v>355</v>
      </c>
      <c r="I175" s="65">
        <f t="shared" si="35"/>
        <v>413801.59360000002</v>
      </c>
      <c r="J175" s="17">
        <f t="shared" si="36"/>
        <v>63266.125645503998</v>
      </c>
      <c r="K175" s="18">
        <f t="shared" si="34"/>
        <v>0.15289</v>
      </c>
      <c r="L175" s="19">
        <f t="shared" si="37"/>
        <v>52042.930315279991</v>
      </c>
      <c r="M175" s="127">
        <v>84279.964799999972</v>
      </c>
      <c r="N175" s="128">
        <v>12885.563818271998</v>
      </c>
      <c r="O175" s="129">
        <v>10290.142319647997</v>
      </c>
      <c r="P175" s="127">
        <v>77117.994400000098</v>
      </c>
      <c r="Q175" s="128">
        <v>11790.570163815999</v>
      </c>
      <c r="R175" s="129">
        <v>9649.867410063991</v>
      </c>
      <c r="S175" s="127">
        <v>84526.668799999927</v>
      </c>
      <c r="T175" s="128">
        <v>12923.282392832009</v>
      </c>
      <c r="U175" s="129">
        <v>10890.756045831997</v>
      </c>
      <c r="V175" s="127">
        <v>60582.155999999995</v>
      </c>
      <c r="W175" s="128">
        <v>9262.4058308399963</v>
      </c>
      <c r="X175" s="129">
        <v>7918.8021712159989</v>
      </c>
      <c r="Y175" s="127">
        <v>63675.215200000028</v>
      </c>
      <c r="Z175" s="128">
        <v>9735.3036519279976</v>
      </c>
      <c r="AA175" s="129">
        <v>8081.5896183360046</v>
      </c>
      <c r="AB175" s="127">
        <v>43619.594400000024</v>
      </c>
      <c r="AC175" s="128">
        <v>6668.9997878159966</v>
      </c>
      <c r="AD175" s="129">
        <v>5211.7727501840027</v>
      </c>
      <c r="AE175" s="127"/>
      <c r="AF175" s="128"/>
      <c r="AG175" s="129"/>
      <c r="AH175" s="127"/>
      <c r="AI175" s="128"/>
      <c r="AJ175" s="129"/>
      <c r="AK175" s="127"/>
      <c r="AL175" s="128"/>
      <c r="AM175" s="129"/>
      <c r="AN175" s="144"/>
      <c r="AO175" s="143"/>
      <c r="AP175" s="129"/>
      <c r="AQ175" s="144"/>
      <c r="AR175" s="143"/>
      <c r="AS175" s="129"/>
      <c r="AT175" s="144"/>
      <c r="AU175" s="143"/>
      <c r="AV175" s="129"/>
    </row>
    <row r="176" spans="1:48" x14ac:dyDescent="0.25">
      <c r="A176" s="7">
        <v>165</v>
      </c>
      <c r="B176" s="136" t="s">
        <v>104</v>
      </c>
      <c r="C176" s="125">
        <v>6</v>
      </c>
      <c r="D176" s="84">
        <v>0.44</v>
      </c>
      <c r="E176" s="84" t="s">
        <v>233</v>
      </c>
      <c r="F176" s="69">
        <v>35309</v>
      </c>
      <c r="G176" s="69">
        <v>39387</v>
      </c>
      <c r="H176" s="86" t="s">
        <v>356</v>
      </c>
      <c r="I176" s="65">
        <f t="shared" si="35"/>
        <v>966253.52799999993</v>
      </c>
      <c r="J176" s="17">
        <f t="shared" si="36"/>
        <v>133478.26235792</v>
      </c>
      <c r="K176" s="18">
        <f t="shared" si="34"/>
        <v>0.13814000000000001</v>
      </c>
      <c r="L176" s="19">
        <f t="shared" si="37"/>
        <v>106105.71086459204</v>
      </c>
      <c r="M176" s="127">
        <v>115202.54400000001</v>
      </c>
      <c r="N176" s="128">
        <v>15914.079428159994</v>
      </c>
      <c r="O176" s="129">
        <v>11823.964301167985</v>
      </c>
      <c r="P176" s="127">
        <v>208113.53599999979</v>
      </c>
      <c r="Q176" s="128">
        <v>28748.803863039982</v>
      </c>
      <c r="R176" s="129">
        <v>22854.491748596</v>
      </c>
      <c r="S176" s="127">
        <v>239793.32400000023</v>
      </c>
      <c r="T176" s="128">
        <v>33125.049777359985</v>
      </c>
      <c r="U176" s="129">
        <v>27445.075755351034</v>
      </c>
      <c r="V176" s="127">
        <v>133503.554</v>
      </c>
      <c r="W176" s="128">
        <v>18442.180949560021</v>
      </c>
      <c r="X176" s="129">
        <v>15329.666576436999</v>
      </c>
      <c r="Y176" s="127">
        <v>131041.39399999988</v>
      </c>
      <c r="Z176" s="128">
        <v>18102.05816715999</v>
      </c>
      <c r="AA176" s="129">
        <v>14536.934901100016</v>
      </c>
      <c r="AB176" s="127">
        <v>138599.17600000012</v>
      </c>
      <c r="AC176" s="128">
        <v>19146.090172640004</v>
      </c>
      <c r="AD176" s="129">
        <v>14115.577581939999</v>
      </c>
      <c r="AE176" s="127"/>
      <c r="AF176" s="128"/>
      <c r="AG176" s="129"/>
      <c r="AH176" s="127"/>
      <c r="AI176" s="128"/>
      <c r="AJ176" s="129"/>
      <c r="AK176" s="127"/>
      <c r="AL176" s="128"/>
      <c r="AM176" s="129"/>
      <c r="AN176" s="144"/>
      <c r="AO176" s="143"/>
      <c r="AP176" s="129"/>
      <c r="AQ176" s="144"/>
      <c r="AR176" s="143"/>
      <c r="AS176" s="129"/>
      <c r="AT176" s="144"/>
      <c r="AU176" s="143"/>
      <c r="AV176" s="129"/>
    </row>
    <row r="177" spans="1:48" x14ac:dyDescent="0.25">
      <c r="A177" s="7">
        <v>166</v>
      </c>
      <c r="B177" s="136" t="s">
        <v>105</v>
      </c>
      <c r="C177" s="125">
        <v>9</v>
      </c>
      <c r="D177" s="84">
        <v>0.8</v>
      </c>
      <c r="E177" s="84" t="s">
        <v>233</v>
      </c>
      <c r="F177" s="69">
        <v>38336</v>
      </c>
      <c r="G177" s="69">
        <v>39814</v>
      </c>
      <c r="H177" s="86" t="s">
        <v>357</v>
      </c>
      <c r="I177" s="65">
        <f t="shared" si="35"/>
        <v>682026.18040000054</v>
      </c>
      <c r="J177" s="17">
        <f t="shared" si="36"/>
        <v>44918.244241144028</v>
      </c>
      <c r="K177" s="18">
        <f t="shared" si="34"/>
        <v>6.5859999999999988E-2</v>
      </c>
      <c r="L177" s="19">
        <f t="shared" si="37"/>
        <v>24861.918118580012</v>
      </c>
      <c r="M177" s="127">
        <v>316093.42040000053</v>
      </c>
      <c r="N177" s="128">
        <v>20817.912667544013</v>
      </c>
      <c r="O177" s="129">
        <v>11021.233781132009</v>
      </c>
      <c r="P177" s="127">
        <v>291902.41519999993</v>
      </c>
      <c r="Q177" s="128">
        <v>19224.693065072017</v>
      </c>
      <c r="R177" s="129">
        <v>11041.928584367999</v>
      </c>
      <c r="S177" s="127">
        <v>74030.34480000005</v>
      </c>
      <c r="T177" s="128">
        <v>4875.638508527999</v>
      </c>
      <c r="U177" s="129">
        <v>2798.7557530800027</v>
      </c>
      <c r="V177" s="127">
        <v>0</v>
      </c>
      <c r="W177" s="128">
        <v>0</v>
      </c>
      <c r="X177" s="129">
        <v>0</v>
      </c>
      <c r="Y177" s="127">
        <v>0</v>
      </c>
      <c r="Z177" s="128">
        <v>0</v>
      </c>
      <c r="AA177" s="129">
        <v>0</v>
      </c>
      <c r="AB177" s="127">
        <v>0</v>
      </c>
      <c r="AC177" s="128">
        <v>0</v>
      </c>
      <c r="AD177" s="129">
        <v>0</v>
      </c>
      <c r="AE177" s="127"/>
      <c r="AF177" s="128"/>
      <c r="AG177" s="129"/>
      <c r="AH177" s="127"/>
      <c r="AI177" s="128"/>
      <c r="AJ177" s="129"/>
      <c r="AK177" s="127"/>
      <c r="AL177" s="128"/>
      <c r="AM177" s="129"/>
      <c r="AN177" s="144"/>
      <c r="AO177" s="143"/>
      <c r="AP177" s="129"/>
      <c r="AQ177" s="144"/>
      <c r="AR177" s="143"/>
      <c r="AS177" s="129"/>
      <c r="AT177" s="144"/>
      <c r="AU177" s="143"/>
      <c r="AV177" s="129"/>
    </row>
    <row r="178" spans="1:48" x14ac:dyDescent="0.25">
      <c r="A178" s="7">
        <v>167</v>
      </c>
      <c r="B178" s="136" t="s">
        <v>106</v>
      </c>
      <c r="C178" s="125">
        <v>191</v>
      </c>
      <c r="D178" s="84">
        <v>6.7000000000000004E-2</v>
      </c>
      <c r="E178" s="84" t="s">
        <v>233</v>
      </c>
      <c r="F178" s="69">
        <v>36970</v>
      </c>
      <c r="G178" s="69">
        <v>39600</v>
      </c>
      <c r="H178" s="86" t="s">
        <v>359</v>
      </c>
      <c r="I178" s="65">
        <f t="shared" si="35"/>
        <v>159520.77600000001</v>
      </c>
      <c r="J178" s="17">
        <f t="shared" si="36"/>
        <v>25161.211998479994</v>
      </c>
      <c r="K178" s="18">
        <f t="shared" si="34"/>
        <v>0.15772999999999995</v>
      </c>
      <c r="L178" s="19">
        <f t="shared" si="37"/>
        <v>20819.182687209006</v>
      </c>
      <c r="M178" s="127">
        <v>35615.831699999981</v>
      </c>
      <c r="N178" s="128">
        <v>5617.6851340410021</v>
      </c>
      <c r="O178" s="129">
        <v>4518.3698292600038</v>
      </c>
      <c r="P178" s="127">
        <v>27951.519599999992</v>
      </c>
      <c r="Q178" s="128">
        <v>4408.7931865080018</v>
      </c>
      <c r="R178" s="129">
        <v>3630.0672453390011</v>
      </c>
      <c r="S178" s="127">
        <v>31329.627900000014</v>
      </c>
      <c r="T178" s="128">
        <v>4941.6222086669977</v>
      </c>
      <c r="U178" s="129">
        <v>4189.7018853809986</v>
      </c>
      <c r="V178" s="127">
        <v>30531.98160000001</v>
      </c>
      <c r="W178" s="128">
        <v>4815.8094577679958</v>
      </c>
      <c r="X178" s="129">
        <v>4094.9157822420048</v>
      </c>
      <c r="Y178" s="127">
        <v>23661.081599999998</v>
      </c>
      <c r="Z178" s="128">
        <v>3732.0624007679994</v>
      </c>
      <c r="AA178" s="129">
        <v>3122.7724536629989</v>
      </c>
      <c r="AB178" s="127">
        <v>10430.733600000005</v>
      </c>
      <c r="AC178" s="128">
        <v>1645.2396107279983</v>
      </c>
      <c r="AD178" s="129">
        <v>1263.3554913240002</v>
      </c>
      <c r="AE178" s="127"/>
      <c r="AF178" s="128"/>
      <c r="AG178" s="129"/>
      <c r="AH178" s="127"/>
      <c r="AI178" s="128"/>
      <c r="AJ178" s="129"/>
      <c r="AK178" s="127"/>
      <c r="AL178" s="128"/>
      <c r="AM178" s="129"/>
      <c r="AN178" s="144"/>
      <c r="AO178" s="143"/>
      <c r="AP178" s="129"/>
      <c r="AQ178" s="144"/>
      <c r="AR178" s="143"/>
      <c r="AS178" s="129"/>
      <c r="AT178" s="144"/>
      <c r="AU178" s="143"/>
      <c r="AV178" s="129"/>
    </row>
    <row r="179" spans="1:48" x14ac:dyDescent="0.25">
      <c r="A179" s="7">
        <v>168</v>
      </c>
      <c r="B179" s="136" t="s">
        <v>107</v>
      </c>
      <c r="C179" s="125">
        <v>193</v>
      </c>
      <c r="D179" s="84">
        <v>0.3</v>
      </c>
      <c r="E179" s="84" t="s">
        <v>233</v>
      </c>
      <c r="F179" s="69">
        <v>35885</v>
      </c>
      <c r="G179" s="69">
        <v>39448</v>
      </c>
      <c r="H179" s="86" t="s">
        <v>360</v>
      </c>
      <c r="I179" s="65">
        <f t="shared" si="35"/>
        <v>730868.26679999998</v>
      </c>
      <c r="J179" s="17">
        <f t="shared" si="36"/>
        <v>102094.98818929198</v>
      </c>
      <c r="K179" s="18">
        <f t="shared" si="34"/>
        <v>0.13968999999999998</v>
      </c>
      <c r="L179" s="19">
        <f t="shared" si="37"/>
        <v>81840.058072440035</v>
      </c>
      <c r="M179" s="127">
        <v>193983.85200000001</v>
      </c>
      <c r="N179" s="128">
        <v>27097.604285880007</v>
      </c>
      <c r="O179" s="129">
        <v>21114.871592316016</v>
      </c>
      <c r="P179" s="127">
        <v>193432.43880000009</v>
      </c>
      <c r="Q179" s="128">
        <v>27020.577375972</v>
      </c>
      <c r="R179" s="129">
        <v>21547.317642840029</v>
      </c>
      <c r="S179" s="127">
        <v>187152.18719999984</v>
      </c>
      <c r="T179" s="128">
        <v>26143.289029967986</v>
      </c>
      <c r="U179" s="129">
        <v>21580.13358502799</v>
      </c>
      <c r="V179" s="127">
        <v>84936.652800000084</v>
      </c>
      <c r="W179" s="128">
        <v>11864.80102963199</v>
      </c>
      <c r="X179" s="129">
        <v>9861.4348739039997</v>
      </c>
      <c r="Y179" s="127">
        <v>57296.665200000018</v>
      </c>
      <c r="Z179" s="128">
        <v>8003.7711617879959</v>
      </c>
      <c r="AA179" s="129">
        <v>6504.0570239160006</v>
      </c>
      <c r="AB179" s="127">
        <v>14066.470800000003</v>
      </c>
      <c r="AC179" s="128">
        <v>1964.9453060519995</v>
      </c>
      <c r="AD179" s="129">
        <v>1232.2433544360001</v>
      </c>
      <c r="AE179" s="127"/>
      <c r="AF179" s="128"/>
      <c r="AG179" s="129"/>
      <c r="AH179" s="127"/>
      <c r="AI179" s="128"/>
      <c r="AJ179" s="129"/>
      <c r="AK179" s="127"/>
      <c r="AL179" s="128"/>
      <c r="AM179" s="129"/>
      <c r="AN179" s="144"/>
      <c r="AO179" s="143"/>
      <c r="AP179" s="129"/>
      <c r="AQ179" s="144"/>
      <c r="AR179" s="143"/>
      <c r="AS179" s="129"/>
      <c r="AT179" s="144"/>
      <c r="AU179" s="143"/>
      <c r="AV179" s="129"/>
    </row>
    <row r="180" spans="1:48" x14ac:dyDescent="0.25">
      <c r="A180" s="7">
        <v>169</v>
      </c>
      <c r="B180" s="136" t="s">
        <v>108</v>
      </c>
      <c r="C180" s="125">
        <v>194</v>
      </c>
      <c r="D180" s="84">
        <v>2.5000000000000001E-2</v>
      </c>
      <c r="E180" s="84" t="s">
        <v>233</v>
      </c>
      <c r="F180" s="69">
        <v>37391</v>
      </c>
      <c r="G180" s="69">
        <v>39995</v>
      </c>
      <c r="H180" s="86" t="s">
        <v>361</v>
      </c>
      <c r="I180" s="65">
        <f t="shared" si="35"/>
        <v>0</v>
      </c>
      <c r="J180" s="17">
        <f t="shared" si="36"/>
        <v>0</v>
      </c>
      <c r="K180" s="18" t="e">
        <f t="shared" si="34"/>
        <v>#DIV/0!</v>
      </c>
      <c r="L180" s="19">
        <f t="shared" si="37"/>
        <v>0</v>
      </c>
      <c r="M180" s="127">
        <v>0</v>
      </c>
      <c r="N180" s="128">
        <v>0</v>
      </c>
      <c r="O180" s="129">
        <v>0</v>
      </c>
      <c r="P180" s="127">
        <v>0</v>
      </c>
      <c r="Q180" s="128">
        <v>0</v>
      </c>
      <c r="R180" s="129">
        <v>0</v>
      </c>
      <c r="S180" s="127">
        <v>0</v>
      </c>
      <c r="T180" s="128">
        <v>0</v>
      </c>
      <c r="U180" s="129">
        <v>0</v>
      </c>
      <c r="V180" s="127">
        <v>0</v>
      </c>
      <c r="W180" s="128">
        <v>0</v>
      </c>
      <c r="X180" s="129">
        <v>0</v>
      </c>
      <c r="Y180" s="127">
        <v>0</v>
      </c>
      <c r="Z180" s="128">
        <v>0</v>
      </c>
      <c r="AA180" s="129">
        <v>0</v>
      </c>
      <c r="AB180" s="127">
        <v>0</v>
      </c>
      <c r="AC180" s="128">
        <v>0</v>
      </c>
      <c r="AD180" s="129">
        <v>0</v>
      </c>
      <c r="AE180" s="127"/>
      <c r="AF180" s="128"/>
      <c r="AG180" s="129"/>
      <c r="AH180" s="127"/>
      <c r="AI180" s="128"/>
      <c r="AJ180" s="129"/>
      <c r="AK180" s="127"/>
      <c r="AL180" s="128"/>
      <c r="AM180" s="129"/>
      <c r="AN180" s="144"/>
      <c r="AO180" s="143"/>
      <c r="AP180" s="129"/>
      <c r="AQ180" s="144"/>
      <c r="AR180" s="143"/>
      <c r="AS180" s="129"/>
      <c r="AT180" s="144"/>
      <c r="AU180" s="143"/>
      <c r="AV180" s="129"/>
    </row>
    <row r="181" spans="1:48" x14ac:dyDescent="0.25">
      <c r="A181" s="7">
        <v>170</v>
      </c>
      <c r="B181" s="136" t="s">
        <v>109</v>
      </c>
      <c r="C181" s="125">
        <v>199</v>
      </c>
      <c r="D181" s="84">
        <v>0.17</v>
      </c>
      <c r="E181" s="84" t="s">
        <v>233</v>
      </c>
      <c r="F181" s="69">
        <v>37613</v>
      </c>
      <c r="G181" s="69">
        <v>39934</v>
      </c>
      <c r="H181" s="86" t="s">
        <v>362</v>
      </c>
      <c r="I181" s="65">
        <f t="shared" si="35"/>
        <v>137897.98160000003</v>
      </c>
      <c r="J181" s="17">
        <f t="shared" si="36"/>
        <v>21083.222406823996</v>
      </c>
      <c r="K181" s="18">
        <f t="shared" si="34"/>
        <v>0.15288999999999994</v>
      </c>
      <c r="L181" s="19">
        <f t="shared" si="37"/>
        <v>17234.219601671994</v>
      </c>
      <c r="M181" s="127">
        <v>34631.686400000013</v>
      </c>
      <c r="N181" s="128">
        <v>5294.8385336959991</v>
      </c>
      <c r="O181" s="129">
        <v>4247.606491599995</v>
      </c>
      <c r="P181" s="127">
        <v>45695.800000000017</v>
      </c>
      <c r="Q181" s="128">
        <v>6986.4308619999983</v>
      </c>
      <c r="R181" s="129">
        <v>5641.322647103998</v>
      </c>
      <c r="S181" s="127">
        <v>38194.684799999988</v>
      </c>
      <c r="T181" s="128">
        <v>5839.5853590720035</v>
      </c>
      <c r="U181" s="129">
        <v>4907.0056503600008</v>
      </c>
      <c r="V181" s="127">
        <v>9363.7103999999908</v>
      </c>
      <c r="W181" s="128">
        <v>1431.6176830560005</v>
      </c>
      <c r="X181" s="129">
        <v>1217.2335010479994</v>
      </c>
      <c r="Y181" s="127">
        <v>6438.4632000000047</v>
      </c>
      <c r="Z181" s="128">
        <v>984.37663864800015</v>
      </c>
      <c r="AA181" s="129">
        <v>828.41914554400023</v>
      </c>
      <c r="AB181" s="127">
        <v>3573.6368000000011</v>
      </c>
      <c r="AC181" s="128">
        <v>546.37333035199981</v>
      </c>
      <c r="AD181" s="129">
        <v>392.6321660160001</v>
      </c>
      <c r="AE181" s="127"/>
      <c r="AF181" s="128"/>
      <c r="AG181" s="129"/>
      <c r="AH181" s="127"/>
      <c r="AI181" s="128"/>
      <c r="AJ181" s="129"/>
      <c r="AK181" s="127"/>
      <c r="AL181" s="128"/>
      <c r="AM181" s="129"/>
      <c r="AN181" s="144"/>
      <c r="AO181" s="143"/>
      <c r="AP181" s="129"/>
      <c r="AQ181" s="144"/>
      <c r="AR181" s="143"/>
      <c r="AS181" s="129"/>
      <c r="AT181" s="144"/>
      <c r="AU181" s="143"/>
      <c r="AV181" s="129"/>
    </row>
    <row r="182" spans="1:48" x14ac:dyDescent="0.25">
      <c r="A182" s="7">
        <v>171</v>
      </c>
      <c r="B182" s="136" t="s">
        <v>110</v>
      </c>
      <c r="C182" s="125">
        <v>200</v>
      </c>
      <c r="D182" s="84">
        <v>0.39500000000000002</v>
      </c>
      <c r="E182" s="84" t="s">
        <v>233</v>
      </c>
      <c r="F182" s="69">
        <v>37568</v>
      </c>
      <c r="G182" s="69">
        <v>39448</v>
      </c>
      <c r="H182" s="86" t="s">
        <v>363</v>
      </c>
      <c r="I182" s="65">
        <f t="shared" si="35"/>
        <v>1298037.0228000002</v>
      </c>
      <c r="J182" s="17">
        <f t="shared" si="36"/>
        <v>186735.60610000798</v>
      </c>
      <c r="K182" s="18">
        <f t="shared" si="34"/>
        <v>0.14385999999999996</v>
      </c>
      <c r="L182" s="19">
        <f t="shared" si="37"/>
        <v>151335.88138033199</v>
      </c>
      <c r="M182" s="127">
        <v>246049.59600000008</v>
      </c>
      <c r="N182" s="128">
        <v>35396.694880560033</v>
      </c>
      <c r="O182" s="129">
        <v>27793.380764795991</v>
      </c>
      <c r="P182" s="127">
        <v>224425.57560000016</v>
      </c>
      <c r="Q182" s="128">
        <v>32285.863305815972</v>
      </c>
      <c r="R182" s="129">
        <v>26020.17646649999</v>
      </c>
      <c r="S182" s="127">
        <v>201813.01799999981</v>
      </c>
      <c r="T182" s="128">
        <v>29032.820769480022</v>
      </c>
      <c r="U182" s="129">
        <v>24157.399452803998</v>
      </c>
      <c r="V182" s="127">
        <v>248141.80800000022</v>
      </c>
      <c r="W182" s="128">
        <v>35697.68049888</v>
      </c>
      <c r="X182" s="129">
        <v>29940.20041267198</v>
      </c>
      <c r="Y182" s="127">
        <v>246907.35840000003</v>
      </c>
      <c r="Z182" s="128">
        <v>35520.092579423967</v>
      </c>
      <c r="AA182" s="129">
        <v>29421.308315220045</v>
      </c>
      <c r="AB182" s="127">
        <v>130699.66679999998</v>
      </c>
      <c r="AC182" s="128">
        <v>18802.454065848007</v>
      </c>
      <c r="AD182" s="129">
        <v>14003.41596833999</v>
      </c>
      <c r="AE182" s="127"/>
      <c r="AF182" s="128"/>
      <c r="AG182" s="129"/>
      <c r="AH182" s="127"/>
      <c r="AI182" s="128"/>
      <c r="AJ182" s="129"/>
      <c r="AK182" s="127"/>
      <c r="AL182" s="128"/>
      <c r="AM182" s="129"/>
      <c r="AN182" s="144"/>
      <c r="AO182" s="143"/>
      <c r="AP182" s="129"/>
      <c r="AQ182" s="144"/>
      <c r="AR182" s="143"/>
      <c r="AS182" s="129"/>
      <c r="AT182" s="144"/>
      <c r="AU182" s="143"/>
      <c r="AV182" s="129"/>
    </row>
    <row r="183" spans="1:48" x14ac:dyDescent="0.25">
      <c r="A183" s="7">
        <v>172</v>
      </c>
      <c r="B183" s="136" t="s">
        <v>638</v>
      </c>
      <c r="C183" s="125">
        <v>201</v>
      </c>
      <c r="D183" s="84">
        <v>0.12</v>
      </c>
      <c r="E183" s="84" t="s">
        <v>233</v>
      </c>
      <c r="F183" s="69">
        <v>34182</v>
      </c>
      <c r="G183" s="69">
        <v>39479</v>
      </c>
      <c r="H183" s="86" t="s">
        <v>364</v>
      </c>
      <c r="I183" s="65">
        <f t="shared" si="35"/>
        <v>375513.11940000032</v>
      </c>
      <c r="J183" s="17">
        <f t="shared" si="36"/>
        <v>57622.488171929996</v>
      </c>
      <c r="K183" s="18">
        <f t="shared" si="34"/>
        <v>0.15344999999999986</v>
      </c>
      <c r="L183" s="19">
        <f t="shared" si="37"/>
        <v>47393.651166978023</v>
      </c>
      <c r="M183" s="127">
        <v>84251.707200000077</v>
      </c>
      <c r="N183" s="128">
        <v>12928.424469839994</v>
      </c>
      <c r="O183" s="129">
        <v>10325.180631240011</v>
      </c>
      <c r="P183" s="127">
        <v>80083.789200000087</v>
      </c>
      <c r="Q183" s="128">
        <v>12288.857452740005</v>
      </c>
      <c r="R183" s="129">
        <v>10044.697754502005</v>
      </c>
      <c r="S183" s="127">
        <v>81931.673400000131</v>
      </c>
      <c r="T183" s="128">
        <v>12572.415283229993</v>
      </c>
      <c r="U183" s="129">
        <v>10595.581586508002</v>
      </c>
      <c r="V183" s="127">
        <v>68168.126999999964</v>
      </c>
      <c r="W183" s="128">
        <v>10460.399088149999</v>
      </c>
      <c r="X183" s="129">
        <v>8866.2966169919964</v>
      </c>
      <c r="Y183" s="127">
        <v>39531.874200000013</v>
      </c>
      <c r="Z183" s="128">
        <v>6066.1660959900055</v>
      </c>
      <c r="AA183" s="129">
        <v>5078.7483844500002</v>
      </c>
      <c r="AB183" s="127">
        <v>21545.948400000008</v>
      </c>
      <c r="AC183" s="128">
        <v>3306.2257819800016</v>
      </c>
      <c r="AD183" s="129">
        <v>2483.1461932860038</v>
      </c>
      <c r="AE183" s="127"/>
      <c r="AF183" s="128"/>
      <c r="AG183" s="129"/>
      <c r="AH183" s="127"/>
      <c r="AI183" s="128"/>
      <c r="AJ183" s="129"/>
      <c r="AK183" s="127"/>
      <c r="AL183" s="128"/>
      <c r="AM183" s="129"/>
      <c r="AN183" s="144"/>
      <c r="AO183" s="143"/>
      <c r="AP183" s="129"/>
      <c r="AQ183" s="144"/>
      <c r="AR183" s="143"/>
      <c r="AS183" s="129"/>
      <c r="AT183" s="144"/>
      <c r="AU183" s="143"/>
      <c r="AV183" s="129"/>
    </row>
    <row r="184" spans="1:48" x14ac:dyDescent="0.25">
      <c r="A184" s="7">
        <v>173</v>
      </c>
      <c r="B184" s="136" t="s">
        <v>639</v>
      </c>
      <c r="C184" s="125">
        <v>202</v>
      </c>
      <c r="D184" s="84">
        <v>0.4</v>
      </c>
      <c r="E184" s="84" t="s">
        <v>233</v>
      </c>
      <c r="F184" s="69">
        <v>35226</v>
      </c>
      <c r="G184" s="69">
        <v>39479</v>
      </c>
      <c r="H184" s="86" t="s">
        <v>365</v>
      </c>
      <c r="I184" s="65">
        <f t="shared" si="35"/>
        <v>838418.25440000033</v>
      </c>
      <c r="J184" s="17">
        <f t="shared" si="36"/>
        <v>112297.74099433604</v>
      </c>
      <c r="K184" s="18">
        <f t="shared" si="34"/>
        <v>0.13394</v>
      </c>
      <c r="L184" s="19">
        <f t="shared" si="37"/>
        <v>89338.318404911974</v>
      </c>
      <c r="M184" s="127">
        <v>185982.58879999997</v>
      </c>
      <c r="N184" s="128">
        <v>24910.50794387202</v>
      </c>
      <c r="O184" s="129">
        <v>19201.214243952014</v>
      </c>
      <c r="P184" s="127">
        <v>245480.37119999985</v>
      </c>
      <c r="Q184" s="128">
        <v>32879.640918528006</v>
      </c>
      <c r="R184" s="129">
        <v>25835.166510831998</v>
      </c>
      <c r="S184" s="127">
        <v>251736.23040000026</v>
      </c>
      <c r="T184" s="128">
        <v>33717.550699776009</v>
      </c>
      <c r="U184" s="129">
        <v>27607.198532399951</v>
      </c>
      <c r="V184" s="127">
        <v>87604.700800000064</v>
      </c>
      <c r="W184" s="128">
        <v>11733.773625152</v>
      </c>
      <c r="X184" s="129">
        <v>9749.4839124480022</v>
      </c>
      <c r="Y184" s="127">
        <v>44794.057600000007</v>
      </c>
      <c r="Z184" s="128">
        <v>5999.7160749440027</v>
      </c>
      <c r="AA184" s="129">
        <v>4826.8032606559982</v>
      </c>
      <c r="AB184" s="127">
        <v>22820.305600000025</v>
      </c>
      <c r="AC184" s="128">
        <v>3056.5517320639988</v>
      </c>
      <c r="AD184" s="129">
        <v>2118.4519446240001</v>
      </c>
      <c r="AE184" s="127"/>
      <c r="AF184" s="128"/>
      <c r="AG184" s="129"/>
      <c r="AH184" s="127"/>
      <c r="AI184" s="128"/>
      <c r="AJ184" s="129"/>
      <c r="AK184" s="127"/>
      <c r="AL184" s="128"/>
      <c r="AM184" s="129"/>
      <c r="AN184" s="144"/>
      <c r="AO184" s="143"/>
      <c r="AP184" s="129"/>
      <c r="AQ184" s="144"/>
      <c r="AR184" s="143"/>
      <c r="AS184" s="129"/>
      <c r="AT184" s="144"/>
      <c r="AU184" s="143"/>
      <c r="AV184" s="129"/>
    </row>
    <row r="185" spans="1:48" x14ac:dyDescent="0.25">
      <c r="A185" s="7">
        <v>174</v>
      </c>
      <c r="B185" s="136" t="s">
        <v>640</v>
      </c>
      <c r="C185" s="125">
        <v>203</v>
      </c>
      <c r="D185" s="84">
        <v>0.19700000000000001</v>
      </c>
      <c r="E185" s="84" t="s">
        <v>233</v>
      </c>
      <c r="F185" s="69">
        <v>36875</v>
      </c>
      <c r="G185" s="69">
        <v>39479</v>
      </c>
      <c r="H185" s="86" t="s">
        <v>366</v>
      </c>
      <c r="I185" s="65">
        <f t="shared" si="35"/>
        <v>554323.17480000027</v>
      </c>
      <c r="J185" s="17">
        <f t="shared" si="36"/>
        <v>84750.470195171991</v>
      </c>
      <c r="K185" s="18">
        <f t="shared" si="34"/>
        <v>0.15288999999999991</v>
      </c>
      <c r="L185" s="19">
        <f t="shared" si="37"/>
        <v>69677.632117679983</v>
      </c>
      <c r="M185" s="127">
        <v>124805.82480000003</v>
      </c>
      <c r="N185" s="128">
        <v>19081.562553671989</v>
      </c>
      <c r="O185" s="129">
        <v>15227.115725831993</v>
      </c>
      <c r="P185" s="127">
        <v>116200.68840000007</v>
      </c>
      <c r="Q185" s="128">
        <v>17765.923249476004</v>
      </c>
      <c r="R185" s="129">
        <v>14521.616375951999</v>
      </c>
      <c r="S185" s="127">
        <v>124638.62280000007</v>
      </c>
      <c r="T185" s="128">
        <v>19055.999039892005</v>
      </c>
      <c r="U185" s="129">
        <v>16063.472369160001</v>
      </c>
      <c r="V185" s="127">
        <v>94121.296799999996</v>
      </c>
      <c r="W185" s="128">
        <v>14390.205067752006</v>
      </c>
      <c r="X185" s="129">
        <v>12177.745398984001</v>
      </c>
      <c r="Y185" s="127">
        <v>65933.898000000016</v>
      </c>
      <c r="Z185" s="128">
        <v>10080.633665219993</v>
      </c>
      <c r="AA185" s="129">
        <v>8413.9285472760002</v>
      </c>
      <c r="AB185" s="127">
        <v>28622.844000000008</v>
      </c>
      <c r="AC185" s="128">
        <v>4376.1466191599966</v>
      </c>
      <c r="AD185" s="129">
        <v>3273.7537004759979</v>
      </c>
      <c r="AE185" s="127"/>
      <c r="AF185" s="128"/>
      <c r="AG185" s="129"/>
      <c r="AH185" s="127"/>
      <c r="AI185" s="128"/>
      <c r="AJ185" s="129"/>
      <c r="AK185" s="127"/>
      <c r="AL185" s="128"/>
      <c r="AM185" s="129"/>
      <c r="AN185" s="144"/>
      <c r="AO185" s="143"/>
      <c r="AP185" s="129"/>
      <c r="AQ185" s="144"/>
      <c r="AR185" s="143"/>
      <c r="AS185" s="129"/>
      <c r="AT185" s="144"/>
      <c r="AU185" s="143"/>
      <c r="AV185" s="129"/>
    </row>
    <row r="186" spans="1:48" x14ac:dyDescent="0.25">
      <c r="A186" s="7">
        <v>175</v>
      </c>
      <c r="B186" s="136" t="s">
        <v>111</v>
      </c>
      <c r="C186" s="125">
        <v>204</v>
      </c>
      <c r="D186" s="84">
        <v>0.31</v>
      </c>
      <c r="E186" s="84" t="s">
        <v>233</v>
      </c>
      <c r="F186" s="69">
        <v>36917</v>
      </c>
      <c r="G186" s="69">
        <v>39873</v>
      </c>
      <c r="H186" s="86" t="s">
        <v>367</v>
      </c>
      <c r="I186" s="65">
        <f t="shared" si="35"/>
        <v>533031.26</v>
      </c>
      <c r="J186" s="17">
        <f t="shared" si="36"/>
        <v>76681.877063600041</v>
      </c>
      <c r="K186" s="18">
        <f t="shared" si="34"/>
        <v>0.14386000000000007</v>
      </c>
      <c r="L186" s="19">
        <f t="shared" si="37"/>
        <v>62041.979173640058</v>
      </c>
      <c r="M186" s="127">
        <v>111425.95399999994</v>
      </c>
      <c r="N186" s="128">
        <v>16029.737742439991</v>
      </c>
      <c r="O186" s="129">
        <v>12611.132452660018</v>
      </c>
      <c r="P186" s="127">
        <v>129500.27279999992</v>
      </c>
      <c r="Q186" s="128">
        <v>18629.909245008006</v>
      </c>
      <c r="R186" s="129">
        <v>14957.133807136017</v>
      </c>
      <c r="S186" s="127">
        <v>133547.17240000007</v>
      </c>
      <c r="T186" s="128">
        <v>19212.096221464039</v>
      </c>
      <c r="U186" s="129">
        <v>15905.864981004006</v>
      </c>
      <c r="V186" s="127">
        <v>51837.477600000006</v>
      </c>
      <c r="W186" s="128">
        <v>7457.3395275359944</v>
      </c>
      <c r="X186" s="129">
        <v>6295.8795696319976</v>
      </c>
      <c r="Y186" s="127">
        <v>85449.065600000031</v>
      </c>
      <c r="Z186" s="128">
        <v>12292.702577216005</v>
      </c>
      <c r="AA186" s="129">
        <v>10055.788364928019</v>
      </c>
      <c r="AB186" s="127">
        <v>21271.317600000017</v>
      </c>
      <c r="AC186" s="128">
        <v>3060.0917499360012</v>
      </c>
      <c r="AD186" s="129">
        <v>2216.1799982800012</v>
      </c>
      <c r="AE186" s="127"/>
      <c r="AF186" s="128"/>
      <c r="AG186" s="129"/>
      <c r="AH186" s="127"/>
      <c r="AI186" s="128"/>
      <c r="AJ186" s="129"/>
      <c r="AK186" s="127"/>
      <c r="AL186" s="128"/>
      <c r="AM186" s="129"/>
      <c r="AN186" s="144"/>
      <c r="AO186" s="143"/>
      <c r="AP186" s="129"/>
      <c r="AQ186" s="144"/>
      <c r="AR186" s="143"/>
      <c r="AS186" s="129"/>
      <c r="AT186" s="144"/>
      <c r="AU186" s="143"/>
      <c r="AV186" s="129"/>
    </row>
    <row r="187" spans="1:48" x14ac:dyDescent="0.25">
      <c r="A187" s="7">
        <v>176</v>
      </c>
      <c r="B187" s="136" t="s">
        <v>112</v>
      </c>
      <c r="C187" s="125">
        <v>205</v>
      </c>
      <c r="D187" s="84">
        <v>0.14499999999999999</v>
      </c>
      <c r="E187" s="84" t="s">
        <v>233</v>
      </c>
      <c r="F187" s="69">
        <v>36357</v>
      </c>
      <c r="G187" s="69">
        <v>39448</v>
      </c>
      <c r="H187" s="86" t="s">
        <v>368</v>
      </c>
      <c r="I187" s="65">
        <f t="shared" si="35"/>
        <v>384784.38968891988</v>
      </c>
      <c r="J187" s="17">
        <f t="shared" si="36"/>
        <v>56517.131157508556</v>
      </c>
      <c r="K187" s="18">
        <f t="shared" si="34"/>
        <v>0.14688000000000001</v>
      </c>
      <c r="L187" s="19">
        <f t="shared" si="37"/>
        <v>45934.947412026035</v>
      </c>
      <c r="M187" s="127">
        <v>85915.395468240124</v>
      </c>
      <c r="N187" s="128">
        <v>12619.253286375089</v>
      </c>
      <c r="O187" s="129">
        <v>9961.5625225696385</v>
      </c>
      <c r="P187" s="127">
        <v>93277.579217159961</v>
      </c>
      <c r="Q187" s="128">
        <v>13700.610835416464</v>
      </c>
      <c r="R187" s="129">
        <v>11059.216961679971</v>
      </c>
      <c r="S187" s="127">
        <v>96822.945545039809</v>
      </c>
      <c r="T187" s="128">
        <v>14221.354241655461</v>
      </c>
      <c r="U187" s="129">
        <v>11887.153356637396</v>
      </c>
      <c r="V187" s="127">
        <v>38197.524819479964</v>
      </c>
      <c r="W187" s="128">
        <v>5610.4524454852281</v>
      </c>
      <c r="X187" s="129">
        <v>4742.4841784165337</v>
      </c>
      <c r="Y187" s="127">
        <v>50437.552166040034</v>
      </c>
      <c r="Z187" s="128">
        <v>7408.2676621479495</v>
      </c>
      <c r="AA187" s="129">
        <v>6105.0396271897216</v>
      </c>
      <c r="AB187" s="127">
        <v>20133.392472960018</v>
      </c>
      <c r="AC187" s="128">
        <v>2957.1926864283664</v>
      </c>
      <c r="AD187" s="129">
        <v>2179.4907655327743</v>
      </c>
      <c r="AE187" s="127"/>
      <c r="AF187" s="128"/>
      <c r="AG187" s="129"/>
      <c r="AH187" s="127"/>
      <c r="AI187" s="128"/>
      <c r="AJ187" s="129"/>
      <c r="AK187" s="127"/>
      <c r="AL187" s="128"/>
      <c r="AM187" s="129"/>
      <c r="AN187" s="144"/>
      <c r="AO187" s="143"/>
      <c r="AP187" s="129"/>
      <c r="AQ187" s="144"/>
      <c r="AR187" s="143"/>
      <c r="AS187" s="129"/>
      <c r="AT187" s="144"/>
      <c r="AU187" s="143"/>
      <c r="AV187" s="129"/>
    </row>
    <row r="188" spans="1:48" x14ac:dyDescent="0.25">
      <c r="A188" s="7">
        <v>177</v>
      </c>
      <c r="B188" s="136" t="s">
        <v>114</v>
      </c>
      <c r="C188" s="125">
        <v>213</v>
      </c>
      <c r="D188" s="84">
        <v>0.45</v>
      </c>
      <c r="E188" s="84" t="s">
        <v>233</v>
      </c>
      <c r="F188" s="69">
        <v>36644</v>
      </c>
      <c r="G188" s="69">
        <v>39479</v>
      </c>
      <c r="H188" s="86" t="s">
        <v>370</v>
      </c>
      <c r="I188" s="65">
        <f t="shared" si="35"/>
        <v>680793.58400000003</v>
      </c>
      <c r="J188" s="17">
        <f t="shared" si="36"/>
        <v>94044.825693759965</v>
      </c>
      <c r="K188" s="18">
        <f t="shared" si="34"/>
        <v>0.13813999999999993</v>
      </c>
      <c r="L188" s="19">
        <f t="shared" si="37"/>
        <v>75105.945476959954</v>
      </c>
      <c r="M188" s="127">
        <v>113693.55200000013</v>
      </c>
      <c r="N188" s="128">
        <v>15705.627273279988</v>
      </c>
      <c r="O188" s="129">
        <v>12234.544411359982</v>
      </c>
      <c r="P188" s="127">
        <v>127197.64799999997</v>
      </c>
      <c r="Q188" s="128">
        <v>17571.083094719976</v>
      </c>
      <c r="R188" s="129">
        <v>13953.337640639978</v>
      </c>
      <c r="S188" s="127">
        <v>149018.12799999997</v>
      </c>
      <c r="T188" s="128">
        <v>20585.364201920002</v>
      </c>
      <c r="U188" s="129">
        <v>16943.213508000008</v>
      </c>
      <c r="V188" s="127">
        <v>89735.424000000043</v>
      </c>
      <c r="W188" s="128">
        <v>12396.051471359999</v>
      </c>
      <c r="X188" s="129">
        <v>10288.475472319982</v>
      </c>
      <c r="Y188" s="127">
        <v>132074.25599999988</v>
      </c>
      <c r="Z188" s="128">
        <v>18244.737723839993</v>
      </c>
      <c r="AA188" s="129">
        <v>14864.659140480002</v>
      </c>
      <c r="AB188" s="127">
        <v>69074.576000000015</v>
      </c>
      <c r="AC188" s="128">
        <v>9541.9619286400102</v>
      </c>
      <c r="AD188" s="129">
        <v>6821.7153041599977</v>
      </c>
      <c r="AE188" s="127"/>
      <c r="AF188" s="128"/>
      <c r="AG188" s="129"/>
      <c r="AH188" s="127"/>
      <c r="AI188" s="128"/>
      <c r="AJ188" s="129"/>
      <c r="AK188" s="127"/>
      <c r="AL188" s="128"/>
      <c r="AM188" s="129"/>
      <c r="AN188" s="144"/>
      <c r="AO188" s="143"/>
      <c r="AP188" s="129"/>
      <c r="AQ188" s="144"/>
      <c r="AR188" s="143"/>
      <c r="AS188" s="129"/>
      <c r="AT188" s="144"/>
      <c r="AU188" s="143"/>
      <c r="AV188" s="129"/>
    </row>
    <row r="189" spans="1:48" x14ac:dyDescent="0.25">
      <c r="A189" s="7">
        <v>178</v>
      </c>
      <c r="B189" s="136" t="s">
        <v>115</v>
      </c>
      <c r="C189" s="125">
        <v>214</v>
      </c>
      <c r="D189" s="84">
        <v>0.25</v>
      </c>
      <c r="E189" s="84" t="s">
        <v>233</v>
      </c>
      <c r="F189" s="69">
        <v>37207</v>
      </c>
      <c r="G189" s="69">
        <v>39479</v>
      </c>
      <c r="H189" s="86" t="s">
        <v>371</v>
      </c>
      <c r="I189" s="65">
        <f t="shared" si="35"/>
        <v>484341.35199999996</v>
      </c>
      <c r="J189" s="17">
        <f t="shared" si="36"/>
        <v>69677.346898720018</v>
      </c>
      <c r="K189" s="18">
        <f t="shared" si="34"/>
        <v>0.14386000000000004</v>
      </c>
      <c r="L189" s="19">
        <f t="shared" si="37"/>
        <v>56167.588695200036</v>
      </c>
      <c r="M189" s="127">
        <v>82672.376000000033</v>
      </c>
      <c r="N189" s="128">
        <v>11893.248011360005</v>
      </c>
      <c r="O189" s="129">
        <v>9369.9724645600018</v>
      </c>
      <c r="P189" s="127">
        <v>91780.336000000025</v>
      </c>
      <c r="Q189" s="128">
        <v>13203.519136959989</v>
      </c>
      <c r="R189" s="129">
        <v>10606.879855039992</v>
      </c>
      <c r="S189" s="127">
        <v>101879.86399999997</v>
      </c>
      <c r="T189" s="128">
        <v>14656.437235040019</v>
      </c>
      <c r="U189" s="129">
        <v>12168.245529280017</v>
      </c>
      <c r="V189" s="127">
        <v>64950.423999999934</v>
      </c>
      <c r="W189" s="128">
        <v>9343.767996640001</v>
      </c>
      <c r="X189" s="129">
        <v>7813.8393111200076</v>
      </c>
      <c r="Y189" s="127">
        <v>91939.512000000032</v>
      </c>
      <c r="Z189" s="128">
        <v>13226.418196319999</v>
      </c>
      <c r="AA189" s="129">
        <v>10873.400378240014</v>
      </c>
      <c r="AB189" s="127">
        <v>51118.839999999975</v>
      </c>
      <c r="AC189" s="128">
        <v>7353.9563223999985</v>
      </c>
      <c r="AD189" s="129">
        <v>5335.2511569600074</v>
      </c>
      <c r="AE189" s="127"/>
      <c r="AF189" s="128"/>
      <c r="AG189" s="129"/>
      <c r="AH189" s="127"/>
      <c r="AI189" s="128"/>
      <c r="AJ189" s="129"/>
      <c r="AK189" s="127"/>
      <c r="AL189" s="128"/>
      <c r="AM189" s="129"/>
      <c r="AN189" s="144"/>
      <c r="AO189" s="143"/>
      <c r="AP189" s="129"/>
      <c r="AQ189" s="144"/>
      <c r="AR189" s="143"/>
      <c r="AS189" s="129"/>
      <c r="AT189" s="144"/>
      <c r="AU189" s="143"/>
      <c r="AV189" s="129"/>
    </row>
    <row r="190" spans="1:48" x14ac:dyDescent="0.25">
      <c r="A190" s="7">
        <v>179</v>
      </c>
      <c r="B190" s="136" t="s">
        <v>116</v>
      </c>
      <c r="C190" s="125">
        <v>209</v>
      </c>
      <c r="D190" s="84">
        <v>0.2</v>
      </c>
      <c r="E190" s="84" t="s">
        <v>233</v>
      </c>
      <c r="F190" s="69">
        <v>36798</v>
      </c>
      <c r="G190" s="69">
        <v>39479</v>
      </c>
      <c r="H190" s="86" t="s">
        <v>372</v>
      </c>
      <c r="I190" s="65">
        <f t="shared" si="35"/>
        <v>157658.09440000006</v>
      </c>
      <c r="J190" s="17">
        <f t="shared" si="36"/>
        <v>24104.346052816003</v>
      </c>
      <c r="K190" s="18">
        <f t="shared" si="34"/>
        <v>0.15288999999999997</v>
      </c>
      <c r="L190" s="19">
        <f t="shared" si="37"/>
        <v>19869.153254784</v>
      </c>
      <c r="M190" s="127">
        <v>34179.424799999986</v>
      </c>
      <c r="N190" s="128">
        <v>5225.6922576720008</v>
      </c>
      <c r="O190" s="129">
        <v>4165.2775675599996</v>
      </c>
      <c r="P190" s="127">
        <v>45834.929600000025</v>
      </c>
      <c r="Q190" s="128">
        <v>7007.7023865439978</v>
      </c>
      <c r="R190" s="129">
        <v>5707.8286255359999</v>
      </c>
      <c r="S190" s="127">
        <v>60659.652000000046</v>
      </c>
      <c r="T190" s="128">
        <v>9274.2541942800053</v>
      </c>
      <c r="U190" s="129">
        <v>7809.1548542960008</v>
      </c>
      <c r="V190" s="127">
        <v>12120.562399999995</v>
      </c>
      <c r="W190" s="128">
        <v>1853.1127853359994</v>
      </c>
      <c r="X190" s="129">
        <v>1580.5151770480009</v>
      </c>
      <c r="Y190" s="127">
        <v>3842.9943999999987</v>
      </c>
      <c r="Z190" s="128">
        <v>587.55541381599983</v>
      </c>
      <c r="AA190" s="129">
        <v>485.48930379999996</v>
      </c>
      <c r="AB190" s="127">
        <v>1020.5312</v>
      </c>
      <c r="AC190" s="128">
        <v>156.029015168</v>
      </c>
      <c r="AD190" s="129">
        <v>120.88772654399997</v>
      </c>
      <c r="AE190" s="127"/>
      <c r="AF190" s="128"/>
      <c r="AG190" s="129"/>
      <c r="AH190" s="127"/>
      <c r="AI190" s="128"/>
      <c r="AJ190" s="129"/>
      <c r="AK190" s="127"/>
      <c r="AL190" s="128"/>
      <c r="AM190" s="129"/>
      <c r="AN190" s="144"/>
      <c r="AO190" s="143"/>
      <c r="AP190" s="129"/>
      <c r="AQ190" s="144"/>
      <c r="AR190" s="143"/>
      <c r="AS190" s="129"/>
      <c r="AT190" s="144"/>
      <c r="AU190" s="143"/>
      <c r="AV190" s="129"/>
    </row>
    <row r="191" spans="1:48" x14ac:dyDescent="0.25">
      <c r="A191" s="7">
        <v>180</v>
      </c>
      <c r="B191" s="136" t="s">
        <v>117</v>
      </c>
      <c r="C191" s="125">
        <v>207</v>
      </c>
      <c r="D191" s="84">
        <v>0.2</v>
      </c>
      <c r="E191" s="84" t="s">
        <v>233</v>
      </c>
      <c r="F191" s="69">
        <v>36941</v>
      </c>
      <c r="G191" s="69">
        <v>39479</v>
      </c>
      <c r="H191" s="86" t="s">
        <v>373</v>
      </c>
      <c r="I191" s="65">
        <f t="shared" si="35"/>
        <v>184482.48</v>
      </c>
      <c r="J191" s="17">
        <f t="shared" si="36"/>
        <v>28205.5263672</v>
      </c>
      <c r="K191" s="18">
        <f t="shared" si="34"/>
        <v>0.15289</v>
      </c>
      <c r="L191" s="19">
        <f t="shared" si="37"/>
        <v>23249.103640879996</v>
      </c>
      <c r="M191" s="127">
        <v>32175.167999999991</v>
      </c>
      <c r="N191" s="128">
        <v>4919.261435520003</v>
      </c>
      <c r="O191" s="129">
        <v>3917.7764613600002</v>
      </c>
      <c r="P191" s="127">
        <v>48293.952000000041</v>
      </c>
      <c r="Q191" s="128">
        <v>7383.6623212799968</v>
      </c>
      <c r="R191" s="129">
        <v>5986.5577211199961</v>
      </c>
      <c r="S191" s="127">
        <v>67107.95199999999</v>
      </c>
      <c r="T191" s="128">
        <v>10260.134781280001</v>
      </c>
      <c r="U191" s="129">
        <v>8643.5995523199999</v>
      </c>
      <c r="V191" s="127">
        <v>23366.119999999992</v>
      </c>
      <c r="W191" s="128">
        <v>3572.4460867999987</v>
      </c>
      <c r="X191" s="129">
        <v>3052.7212396</v>
      </c>
      <c r="Y191" s="127">
        <v>9884.5919999999987</v>
      </c>
      <c r="Z191" s="128">
        <v>1511.2552708799999</v>
      </c>
      <c r="AA191" s="129">
        <v>1249.6544059999997</v>
      </c>
      <c r="AB191" s="127">
        <v>3654.6959999999985</v>
      </c>
      <c r="AC191" s="128">
        <v>558.76647143999992</v>
      </c>
      <c r="AD191" s="129">
        <v>398.79426047999988</v>
      </c>
      <c r="AE191" s="127"/>
      <c r="AF191" s="128"/>
      <c r="AG191" s="129"/>
      <c r="AH191" s="127"/>
      <c r="AI191" s="128"/>
      <c r="AJ191" s="129"/>
      <c r="AK191" s="127"/>
      <c r="AL191" s="128"/>
      <c r="AM191" s="129"/>
      <c r="AN191" s="144"/>
      <c r="AO191" s="143"/>
      <c r="AP191" s="129"/>
      <c r="AQ191" s="144"/>
      <c r="AR191" s="143"/>
      <c r="AS191" s="129"/>
      <c r="AT191" s="144"/>
      <c r="AU191" s="143"/>
      <c r="AV191" s="129"/>
    </row>
    <row r="192" spans="1:48" x14ac:dyDescent="0.25">
      <c r="A192" s="7">
        <v>181</v>
      </c>
      <c r="B192" s="136" t="s">
        <v>118</v>
      </c>
      <c r="C192" s="125">
        <v>208</v>
      </c>
      <c r="D192" s="84">
        <v>0.32500000000000001</v>
      </c>
      <c r="E192" s="84" t="s">
        <v>233</v>
      </c>
      <c r="F192" s="69">
        <v>36157</v>
      </c>
      <c r="G192" s="69">
        <v>39479</v>
      </c>
      <c r="H192" s="86" t="s">
        <v>374</v>
      </c>
      <c r="I192" s="65">
        <f t="shared" si="35"/>
        <v>236181.51599999997</v>
      </c>
      <c r="J192" s="17">
        <f t="shared" si="36"/>
        <v>33875.514839879994</v>
      </c>
      <c r="K192" s="18">
        <f t="shared" si="34"/>
        <v>0.14343</v>
      </c>
      <c r="L192" s="19">
        <f t="shared" si="37"/>
        <v>27432.757303475995</v>
      </c>
      <c r="M192" s="127">
        <v>70166.41200000004</v>
      </c>
      <c r="N192" s="128">
        <v>10063.968473159995</v>
      </c>
      <c r="O192" s="129">
        <v>7913.3963279999944</v>
      </c>
      <c r="P192" s="127">
        <v>71163.239999999991</v>
      </c>
      <c r="Q192" s="128">
        <v>10206.9435132</v>
      </c>
      <c r="R192" s="129">
        <v>8202.3742006800003</v>
      </c>
      <c r="S192" s="127">
        <v>83969.507999999943</v>
      </c>
      <c r="T192" s="128">
        <v>12043.746532439998</v>
      </c>
      <c r="U192" s="129">
        <v>9995.149609200007</v>
      </c>
      <c r="V192" s="127">
        <v>9690.4007999999976</v>
      </c>
      <c r="W192" s="128">
        <v>1389.8941867439999</v>
      </c>
      <c r="X192" s="129">
        <v>1191.8444740200002</v>
      </c>
      <c r="Y192" s="127">
        <v>526.50479999999993</v>
      </c>
      <c r="Z192" s="128">
        <v>75.516583464000007</v>
      </c>
      <c r="AA192" s="129">
        <v>62.271398904000009</v>
      </c>
      <c r="AB192" s="127">
        <v>665.45039999999995</v>
      </c>
      <c r="AC192" s="128">
        <v>95.445550871999998</v>
      </c>
      <c r="AD192" s="129">
        <v>67.721292672000004</v>
      </c>
      <c r="AE192" s="127"/>
      <c r="AF192" s="128"/>
      <c r="AG192" s="129"/>
      <c r="AH192" s="127"/>
      <c r="AI192" s="128"/>
      <c r="AJ192" s="129"/>
      <c r="AK192" s="127"/>
      <c r="AL192" s="128"/>
      <c r="AM192" s="129"/>
      <c r="AN192" s="144"/>
      <c r="AO192" s="143"/>
      <c r="AP192" s="129"/>
      <c r="AQ192" s="144"/>
      <c r="AR192" s="143"/>
      <c r="AS192" s="129"/>
      <c r="AT192" s="144"/>
      <c r="AU192" s="143"/>
      <c r="AV192" s="129"/>
    </row>
    <row r="193" spans="1:48" x14ac:dyDescent="0.25">
      <c r="A193" s="7">
        <v>182</v>
      </c>
      <c r="B193" s="136" t="s">
        <v>113</v>
      </c>
      <c r="C193" s="125">
        <v>211</v>
      </c>
      <c r="D193" s="84">
        <v>0.5</v>
      </c>
      <c r="E193" s="84" t="s">
        <v>233</v>
      </c>
      <c r="F193" s="69">
        <v>37126</v>
      </c>
      <c r="G193" s="69">
        <v>39479</v>
      </c>
      <c r="H193" s="86" t="s">
        <v>369</v>
      </c>
      <c r="I193" s="65">
        <f t="shared" si="35"/>
        <v>884768.12799999991</v>
      </c>
      <c r="J193" s="17">
        <f t="shared" si="36"/>
        <v>122221.86920191997</v>
      </c>
      <c r="K193" s="18">
        <f t="shared" si="34"/>
        <v>0.13813999999999999</v>
      </c>
      <c r="L193" s="19">
        <f t="shared" si="37"/>
        <v>97697.627494079978</v>
      </c>
      <c r="M193" s="127">
        <v>148110.94399999978</v>
      </c>
      <c r="N193" s="128">
        <v>20460.045804160003</v>
      </c>
      <c r="O193" s="129">
        <v>15932.172904640009</v>
      </c>
      <c r="P193" s="127">
        <v>167368.60799999992</v>
      </c>
      <c r="Q193" s="128">
        <v>23120.299509119985</v>
      </c>
      <c r="R193" s="129">
        <v>18362.68363807998</v>
      </c>
      <c r="S193" s="127">
        <v>196980.08000000005</v>
      </c>
      <c r="T193" s="128">
        <v>27210.828251199982</v>
      </c>
      <c r="U193" s="129">
        <v>22413.098804800011</v>
      </c>
      <c r="V193" s="127">
        <v>114968.23999999993</v>
      </c>
      <c r="W193" s="128">
        <v>15881.712673600008</v>
      </c>
      <c r="X193" s="129">
        <v>13195.173143840004</v>
      </c>
      <c r="Y193" s="127">
        <v>168894.24000000011</v>
      </c>
      <c r="Z193" s="128">
        <v>23331.050313599997</v>
      </c>
      <c r="AA193" s="129">
        <v>19012.672142879979</v>
      </c>
      <c r="AB193" s="127">
        <v>88446.016000000061</v>
      </c>
      <c r="AC193" s="128">
        <v>12217.932650239994</v>
      </c>
      <c r="AD193" s="129">
        <v>8781.8268598400082</v>
      </c>
      <c r="AE193" s="127"/>
      <c r="AF193" s="128"/>
      <c r="AG193" s="129"/>
      <c r="AH193" s="127"/>
      <c r="AI193" s="128"/>
      <c r="AJ193" s="129"/>
      <c r="AK193" s="127"/>
      <c r="AL193" s="128"/>
      <c r="AM193" s="129"/>
      <c r="AN193" s="144"/>
      <c r="AO193" s="143"/>
      <c r="AP193" s="129"/>
      <c r="AQ193" s="144"/>
      <c r="AR193" s="143"/>
      <c r="AS193" s="129"/>
      <c r="AT193" s="144"/>
      <c r="AU193" s="143"/>
      <c r="AV193" s="129"/>
    </row>
    <row r="194" spans="1:48" x14ac:dyDescent="0.25">
      <c r="A194" s="7">
        <v>183</v>
      </c>
      <c r="B194" s="136" t="s">
        <v>119</v>
      </c>
      <c r="C194" s="125">
        <v>212</v>
      </c>
      <c r="D194" s="84">
        <v>0.15</v>
      </c>
      <c r="E194" s="84" t="s">
        <v>233</v>
      </c>
      <c r="F194" s="69">
        <v>37463</v>
      </c>
      <c r="G194" s="69">
        <v>39479</v>
      </c>
      <c r="H194" s="86" t="s">
        <v>375</v>
      </c>
      <c r="I194" s="65">
        <f t="shared" si="35"/>
        <v>97626.26460000001</v>
      </c>
      <c r="J194" s="17">
        <f t="shared" si="36"/>
        <v>14231.956853387997</v>
      </c>
      <c r="K194" s="18">
        <f t="shared" si="34"/>
        <v>0.14577999999999997</v>
      </c>
      <c r="L194" s="19">
        <f t="shared" si="37"/>
        <v>11661.459886404005</v>
      </c>
      <c r="M194" s="127">
        <v>18949.45199999999</v>
      </c>
      <c r="N194" s="128">
        <v>2762.4511125599993</v>
      </c>
      <c r="O194" s="129">
        <v>2190.9909454979997</v>
      </c>
      <c r="P194" s="127">
        <v>27442.096799999996</v>
      </c>
      <c r="Q194" s="128">
        <v>4000.5088715039988</v>
      </c>
      <c r="R194" s="129">
        <v>3220.9187645820011</v>
      </c>
      <c r="S194" s="127">
        <v>39927.70380000001</v>
      </c>
      <c r="T194" s="128">
        <v>5820.6606599639981</v>
      </c>
      <c r="U194" s="129">
        <v>4860.7214553480062</v>
      </c>
      <c r="V194" s="127">
        <v>8092.8786000000018</v>
      </c>
      <c r="W194" s="128">
        <v>1179.7798423079996</v>
      </c>
      <c r="X194" s="129">
        <v>1014.1187766479993</v>
      </c>
      <c r="Y194" s="127">
        <v>1672.9134000000004</v>
      </c>
      <c r="Z194" s="128">
        <v>243.877315452</v>
      </c>
      <c r="AA194" s="129">
        <v>211.32821870999996</v>
      </c>
      <c r="AB194" s="127">
        <v>1541.2199999999998</v>
      </c>
      <c r="AC194" s="128">
        <v>224.67905159999998</v>
      </c>
      <c r="AD194" s="129">
        <v>163.38172561799999</v>
      </c>
      <c r="AE194" s="127"/>
      <c r="AF194" s="128"/>
      <c r="AG194" s="129"/>
      <c r="AH194" s="127"/>
      <c r="AI194" s="128"/>
      <c r="AJ194" s="129"/>
      <c r="AK194" s="127"/>
      <c r="AL194" s="128"/>
      <c r="AM194" s="129"/>
      <c r="AN194" s="144"/>
      <c r="AO194" s="143"/>
      <c r="AP194" s="129"/>
      <c r="AQ194" s="144"/>
      <c r="AR194" s="143"/>
      <c r="AS194" s="129"/>
      <c r="AT194" s="144"/>
      <c r="AU194" s="143"/>
      <c r="AV194" s="129"/>
    </row>
    <row r="195" spans="1:48" x14ac:dyDescent="0.25">
      <c r="A195" s="7">
        <v>184</v>
      </c>
      <c r="B195" s="136" t="s">
        <v>120</v>
      </c>
      <c r="C195" s="125">
        <v>210</v>
      </c>
      <c r="D195" s="84">
        <v>0.16500000000000001</v>
      </c>
      <c r="E195" s="84" t="s">
        <v>233</v>
      </c>
      <c r="F195" s="69">
        <v>37004</v>
      </c>
      <c r="G195" s="69">
        <v>39479</v>
      </c>
      <c r="H195" s="86" t="s">
        <v>376</v>
      </c>
      <c r="I195" s="65">
        <f t="shared" si="35"/>
        <v>93561.748800000001</v>
      </c>
      <c r="J195" s="17">
        <f t="shared" si="36"/>
        <v>13847.138822400004</v>
      </c>
      <c r="K195" s="18">
        <f t="shared" si="34"/>
        <v>0.14800000000000005</v>
      </c>
      <c r="L195" s="19">
        <f t="shared" si="37"/>
        <v>11354.260976694002</v>
      </c>
      <c r="M195" s="127">
        <v>18669.166200000011</v>
      </c>
      <c r="N195" s="128">
        <v>2763.0365976000003</v>
      </c>
      <c r="O195" s="129">
        <v>2180.6841886560005</v>
      </c>
      <c r="P195" s="127">
        <v>27620.082000000009</v>
      </c>
      <c r="Q195" s="128">
        <v>4087.7721360000023</v>
      </c>
      <c r="R195" s="129">
        <v>3297.6916271100017</v>
      </c>
      <c r="S195" s="127">
        <v>38124.47099999999</v>
      </c>
      <c r="T195" s="128">
        <v>5642.4217080000008</v>
      </c>
      <c r="U195" s="129">
        <v>4720.3001303939982</v>
      </c>
      <c r="V195" s="127">
        <v>7939.2605999999987</v>
      </c>
      <c r="W195" s="128">
        <v>1175.0105688000003</v>
      </c>
      <c r="X195" s="129">
        <v>1008.7407288960004</v>
      </c>
      <c r="Y195" s="127">
        <v>1096.7213999999999</v>
      </c>
      <c r="Z195" s="128">
        <v>162.31476720000001</v>
      </c>
      <c r="AA195" s="129">
        <v>132.00990871200003</v>
      </c>
      <c r="AB195" s="127">
        <v>112.04760000000002</v>
      </c>
      <c r="AC195" s="128">
        <v>16.5830448</v>
      </c>
      <c r="AD195" s="129">
        <v>14.834392926</v>
      </c>
      <c r="AE195" s="127"/>
      <c r="AF195" s="128"/>
      <c r="AG195" s="129"/>
      <c r="AH195" s="127"/>
      <c r="AI195" s="128"/>
      <c r="AJ195" s="129"/>
      <c r="AK195" s="127"/>
      <c r="AL195" s="128"/>
      <c r="AM195" s="129"/>
      <c r="AN195" s="144"/>
      <c r="AO195" s="143"/>
      <c r="AP195" s="129"/>
      <c r="AQ195" s="144"/>
      <c r="AR195" s="143"/>
      <c r="AS195" s="129"/>
      <c r="AT195" s="144"/>
      <c r="AU195" s="143"/>
      <c r="AV195" s="129"/>
    </row>
    <row r="196" spans="1:48" x14ac:dyDescent="0.25">
      <c r="A196" s="7">
        <v>185</v>
      </c>
      <c r="B196" s="136" t="s">
        <v>121</v>
      </c>
      <c r="C196" s="125">
        <v>217</v>
      </c>
      <c r="D196" s="84">
        <v>0.63</v>
      </c>
      <c r="E196" s="84" t="s">
        <v>233</v>
      </c>
      <c r="F196" s="69">
        <v>37614</v>
      </c>
      <c r="G196" s="69">
        <v>39995</v>
      </c>
      <c r="H196" s="86" t="s">
        <v>377</v>
      </c>
      <c r="I196" s="65">
        <f t="shared" ref="I196:I225" si="38">M196+P196+S196+V196+Y196+AB196+AE196+AH196+AK196+AN196+AQ196+AT196</f>
        <v>1768529.7800000003</v>
      </c>
      <c r="J196" s="17">
        <f t="shared" ref="J196:J225" si="39">N196+Q196+T196+W196+Z196+AC196+AF196+AI196+AL196+AO196+AR196+AU196</f>
        <v>241156.72080080013</v>
      </c>
      <c r="K196" s="18">
        <f t="shared" si="34"/>
        <v>0.13636000000000006</v>
      </c>
      <c r="L196" s="19">
        <f t="shared" ref="L196:L225" si="40">O196+R196+U196+X196+AA196+AD196+AG196+AJ196+AM196+AP196+AS196+AV196</f>
        <v>192747.53312040001</v>
      </c>
      <c r="M196" s="127">
        <v>442371.38000000024</v>
      </c>
      <c r="N196" s="128">
        <v>60321.761376800096</v>
      </c>
      <c r="O196" s="129">
        <v>46668.285845000013</v>
      </c>
      <c r="P196" s="127">
        <v>405915.55999999994</v>
      </c>
      <c r="Q196" s="128">
        <v>55350.645761600041</v>
      </c>
      <c r="R196" s="129">
        <v>44024.247872000014</v>
      </c>
      <c r="S196" s="127">
        <v>416585.00000000017</v>
      </c>
      <c r="T196" s="128">
        <v>56805.530599999955</v>
      </c>
      <c r="U196" s="129">
        <v>46681.537867199986</v>
      </c>
      <c r="V196" s="127">
        <v>221895.31999999995</v>
      </c>
      <c r="W196" s="128">
        <v>30257.645835200048</v>
      </c>
      <c r="X196" s="129">
        <v>25165.587375599978</v>
      </c>
      <c r="Y196" s="127">
        <v>201913.06000000011</v>
      </c>
      <c r="Z196" s="128">
        <v>27532.864861600021</v>
      </c>
      <c r="AA196" s="129">
        <v>22314.770317800008</v>
      </c>
      <c r="AB196" s="127">
        <v>79849.459999999919</v>
      </c>
      <c r="AC196" s="128">
        <v>10888.272365600014</v>
      </c>
      <c r="AD196" s="129">
        <v>7893.1038428000011</v>
      </c>
      <c r="AE196" s="127"/>
      <c r="AF196" s="128"/>
      <c r="AG196" s="129"/>
      <c r="AH196" s="127"/>
      <c r="AI196" s="128"/>
      <c r="AJ196" s="129"/>
      <c r="AK196" s="127"/>
      <c r="AL196" s="128"/>
      <c r="AM196" s="129"/>
      <c r="AN196" s="144"/>
      <c r="AO196" s="143"/>
      <c r="AP196" s="129"/>
      <c r="AQ196" s="144"/>
      <c r="AR196" s="143"/>
      <c r="AS196" s="129"/>
      <c r="AT196" s="144"/>
      <c r="AU196" s="143"/>
      <c r="AV196" s="129"/>
    </row>
    <row r="197" spans="1:48" x14ac:dyDescent="0.25">
      <c r="A197" s="7">
        <v>186</v>
      </c>
      <c r="B197" s="136" t="s">
        <v>122</v>
      </c>
      <c r="C197" s="125">
        <v>219</v>
      </c>
      <c r="D197" s="84">
        <v>0.15</v>
      </c>
      <c r="E197" s="84" t="s">
        <v>233</v>
      </c>
      <c r="F197" s="69">
        <v>37561</v>
      </c>
      <c r="G197" s="69">
        <v>39569</v>
      </c>
      <c r="H197" s="86" t="s">
        <v>378</v>
      </c>
      <c r="I197" s="65">
        <f t="shared" si="38"/>
        <v>173141.46000000008</v>
      </c>
      <c r="J197" s="17">
        <f t="shared" si="39"/>
        <v>25294.235891399985</v>
      </c>
      <c r="K197" s="18">
        <f t="shared" si="34"/>
        <v>0.14608999999999986</v>
      </c>
      <c r="L197" s="19">
        <f t="shared" si="40"/>
        <v>20607.077765099992</v>
      </c>
      <c r="M197" s="127">
        <v>45709.770000000019</v>
      </c>
      <c r="N197" s="128">
        <v>6677.7402992999896</v>
      </c>
      <c r="O197" s="129">
        <v>5271.5287550999974</v>
      </c>
      <c r="P197" s="127">
        <v>48097.920000000035</v>
      </c>
      <c r="Q197" s="128">
        <v>7026.6251327999944</v>
      </c>
      <c r="R197" s="129">
        <v>5670.1298735999935</v>
      </c>
      <c r="S197" s="127">
        <v>47416.770000000004</v>
      </c>
      <c r="T197" s="128">
        <v>6927.115929300001</v>
      </c>
      <c r="U197" s="129">
        <v>5765.5168473000012</v>
      </c>
      <c r="V197" s="127">
        <v>19653.869999999995</v>
      </c>
      <c r="W197" s="128">
        <v>2871.2338682999989</v>
      </c>
      <c r="X197" s="129">
        <v>2438.1934956000014</v>
      </c>
      <c r="Y197" s="127">
        <v>10709.489999999996</v>
      </c>
      <c r="Z197" s="128">
        <v>1564.5493941</v>
      </c>
      <c r="AA197" s="129">
        <v>1290.4969640999996</v>
      </c>
      <c r="AB197" s="127">
        <v>1553.6399999999994</v>
      </c>
      <c r="AC197" s="128">
        <v>226.97126760000003</v>
      </c>
      <c r="AD197" s="129">
        <v>171.21182939999997</v>
      </c>
      <c r="AE197" s="127"/>
      <c r="AF197" s="128"/>
      <c r="AG197" s="129"/>
      <c r="AH197" s="127"/>
      <c r="AI197" s="128"/>
      <c r="AJ197" s="129"/>
      <c r="AK197" s="127"/>
      <c r="AL197" s="128"/>
      <c r="AM197" s="129"/>
      <c r="AN197" s="144"/>
      <c r="AO197" s="143"/>
      <c r="AP197" s="129"/>
      <c r="AQ197" s="144"/>
      <c r="AR197" s="143"/>
      <c r="AS197" s="129"/>
      <c r="AT197" s="144"/>
      <c r="AU197" s="143"/>
      <c r="AV197" s="129"/>
    </row>
    <row r="198" spans="1:48" x14ac:dyDescent="0.25">
      <c r="A198" s="7">
        <v>187</v>
      </c>
      <c r="B198" s="136" t="s">
        <v>641</v>
      </c>
      <c r="C198" s="125">
        <v>362</v>
      </c>
      <c r="D198" s="84">
        <v>0.03</v>
      </c>
      <c r="E198" s="84" t="s">
        <v>233</v>
      </c>
      <c r="F198" s="69">
        <v>37183</v>
      </c>
      <c r="G198" s="69">
        <v>39600</v>
      </c>
      <c r="H198" s="86" t="s">
        <v>379</v>
      </c>
      <c r="I198" s="65">
        <f t="shared" si="38"/>
        <v>20933.495500000001</v>
      </c>
      <c r="J198" s="17">
        <f t="shared" si="39"/>
        <v>3301.8402452150008</v>
      </c>
      <c r="K198" s="18">
        <f t="shared" si="34"/>
        <v>0.15773000000000004</v>
      </c>
      <c r="L198" s="19">
        <f t="shared" si="40"/>
        <v>2690.6528679480002</v>
      </c>
      <c r="M198" s="127">
        <v>3306.4554999999991</v>
      </c>
      <c r="N198" s="128">
        <v>521.52722601499966</v>
      </c>
      <c r="O198" s="129">
        <v>405.26463556200008</v>
      </c>
      <c r="P198" s="127">
        <v>5712.9571999999998</v>
      </c>
      <c r="Q198" s="128">
        <v>901.10473915600028</v>
      </c>
      <c r="R198" s="129">
        <v>720.81310966499973</v>
      </c>
      <c r="S198" s="127">
        <v>8237.5245000000032</v>
      </c>
      <c r="T198" s="128">
        <v>1299.3047393850006</v>
      </c>
      <c r="U198" s="129">
        <v>1093.2437439110006</v>
      </c>
      <c r="V198" s="127">
        <v>2169.4773999999989</v>
      </c>
      <c r="W198" s="128">
        <v>342.19167030199998</v>
      </c>
      <c r="X198" s="129">
        <v>291.02270653099993</v>
      </c>
      <c r="Y198" s="127">
        <v>910.24950000000013</v>
      </c>
      <c r="Z198" s="128">
        <v>143.57365363500003</v>
      </c>
      <c r="AA198" s="129">
        <v>111.57464161800003</v>
      </c>
      <c r="AB198" s="127">
        <v>596.83140000000003</v>
      </c>
      <c r="AC198" s="128">
        <v>94.138216722000024</v>
      </c>
      <c r="AD198" s="129">
        <v>68.734030660999977</v>
      </c>
      <c r="AE198" s="127"/>
      <c r="AF198" s="128"/>
      <c r="AG198" s="129"/>
      <c r="AH198" s="127"/>
      <c r="AI198" s="128"/>
      <c r="AJ198" s="129"/>
      <c r="AK198" s="127"/>
      <c r="AL198" s="128"/>
      <c r="AM198" s="129"/>
      <c r="AN198" s="144"/>
      <c r="AO198" s="143"/>
      <c r="AP198" s="129"/>
      <c r="AQ198" s="144"/>
      <c r="AR198" s="143"/>
      <c r="AS198" s="129"/>
      <c r="AT198" s="144"/>
      <c r="AU198" s="143"/>
      <c r="AV198" s="129"/>
    </row>
    <row r="199" spans="1:48" x14ac:dyDescent="0.25">
      <c r="A199" s="7">
        <v>188</v>
      </c>
      <c r="B199" s="136" t="s">
        <v>123</v>
      </c>
      <c r="C199" s="125">
        <v>226</v>
      </c>
      <c r="D199" s="84">
        <v>0.13</v>
      </c>
      <c r="E199" s="84" t="s">
        <v>233</v>
      </c>
      <c r="F199" s="69">
        <v>37595</v>
      </c>
      <c r="G199" s="69">
        <v>39479</v>
      </c>
      <c r="H199" s="86" t="s">
        <v>380</v>
      </c>
      <c r="I199" s="65">
        <f t="shared" si="38"/>
        <v>285173.29800000007</v>
      </c>
      <c r="J199" s="17">
        <f t="shared" si="39"/>
        <v>44652.435000840014</v>
      </c>
      <c r="K199" s="18">
        <f t="shared" si="34"/>
        <v>0.15658000000000002</v>
      </c>
      <c r="L199" s="19">
        <f t="shared" si="40"/>
        <v>36883.269957609977</v>
      </c>
      <c r="M199" s="127">
        <v>71833.606500000038</v>
      </c>
      <c r="N199" s="128">
        <v>11247.706105770001</v>
      </c>
      <c r="O199" s="129">
        <v>9055.5994910649933</v>
      </c>
      <c r="P199" s="127">
        <v>76343.978000000017</v>
      </c>
      <c r="Q199" s="128">
        <v>11953.940075239992</v>
      </c>
      <c r="R199" s="129">
        <v>9793.5415321799919</v>
      </c>
      <c r="S199" s="127">
        <v>81285.724500000084</v>
      </c>
      <c r="T199" s="128">
        <v>12727.718742210016</v>
      </c>
      <c r="U199" s="129">
        <v>10753.009049224998</v>
      </c>
      <c r="V199" s="127">
        <v>31647.706500000008</v>
      </c>
      <c r="W199" s="128">
        <v>4955.3978837699997</v>
      </c>
      <c r="X199" s="129">
        <v>4194.7680148299969</v>
      </c>
      <c r="Y199" s="127">
        <v>16738.940999999988</v>
      </c>
      <c r="Z199" s="128">
        <v>2620.9833817799999</v>
      </c>
      <c r="AA199" s="129">
        <v>2205.346945889999</v>
      </c>
      <c r="AB199" s="127">
        <v>7323.3414999999977</v>
      </c>
      <c r="AC199" s="128">
        <v>1146.6888120700005</v>
      </c>
      <c r="AD199" s="129">
        <v>881.00492442000052</v>
      </c>
      <c r="AE199" s="127"/>
      <c r="AF199" s="128"/>
      <c r="AG199" s="129"/>
      <c r="AH199" s="127"/>
      <c r="AI199" s="128"/>
      <c r="AJ199" s="129"/>
      <c r="AK199" s="127"/>
      <c r="AL199" s="128"/>
      <c r="AM199" s="129"/>
      <c r="AN199" s="144"/>
      <c r="AO199" s="143"/>
      <c r="AP199" s="129"/>
      <c r="AQ199" s="144"/>
      <c r="AR199" s="143"/>
      <c r="AS199" s="129"/>
      <c r="AT199" s="144"/>
      <c r="AU199" s="143"/>
      <c r="AV199" s="129"/>
    </row>
    <row r="200" spans="1:48" x14ac:dyDescent="0.25">
      <c r="A200" s="7">
        <v>189</v>
      </c>
      <c r="B200" s="136" t="s">
        <v>124</v>
      </c>
      <c r="C200" s="125">
        <v>228</v>
      </c>
      <c r="D200" s="84">
        <v>0.48</v>
      </c>
      <c r="E200" s="84" t="s">
        <v>233</v>
      </c>
      <c r="F200" s="69">
        <v>41194</v>
      </c>
      <c r="G200" s="69">
        <v>41194</v>
      </c>
      <c r="H200" s="86" t="s">
        <v>381</v>
      </c>
      <c r="I200" s="65">
        <f t="shared" si="38"/>
        <v>992407.59999999963</v>
      </c>
      <c r="J200" s="17">
        <f t="shared" si="39"/>
        <v>137091.18586400006</v>
      </c>
      <c r="K200" s="18">
        <f t="shared" si="34"/>
        <v>0.1381400000000001</v>
      </c>
      <c r="L200" s="19">
        <f t="shared" si="40"/>
        <v>109828.08786360006</v>
      </c>
      <c r="M200" s="127">
        <v>200879.91999999993</v>
      </c>
      <c r="N200" s="128">
        <v>27749.552148800016</v>
      </c>
      <c r="O200" s="129">
        <v>21601.393685600029</v>
      </c>
      <c r="P200" s="127">
        <v>197246.15999999992</v>
      </c>
      <c r="Q200" s="128">
        <v>27247.5845424</v>
      </c>
      <c r="R200" s="129">
        <v>21654.777959600004</v>
      </c>
      <c r="S200" s="127">
        <v>249370.15999999989</v>
      </c>
      <c r="T200" s="128">
        <v>34447.99390240002</v>
      </c>
      <c r="U200" s="129">
        <v>28391.006227999995</v>
      </c>
      <c r="V200" s="127">
        <v>152190.83999999997</v>
      </c>
      <c r="W200" s="128">
        <v>21023.642637600002</v>
      </c>
      <c r="X200" s="129">
        <v>17348.209152400013</v>
      </c>
      <c r="Y200" s="127">
        <v>129700.79999999994</v>
      </c>
      <c r="Z200" s="128">
        <v>17916.868511999994</v>
      </c>
      <c r="AA200" s="129">
        <v>14668.128976400008</v>
      </c>
      <c r="AB200" s="127">
        <v>63019.719999999979</v>
      </c>
      <c r="AC200" s="128">
        <v>8705.5441207999993</v>
      </c>
      <c r="AD200" s="129">
        <v>6164.571861600004</v>
      </c>
      <c r="AE200" s="127"/>
      <c r="AF200" s="128"/>
      <c r="AG200" s="129"/>
      <c r="AH200" s="127"/>
      <c r="AI200" s="128"/>
      <c r="AJ200" s="129"/>
      <c r="AK200" s="127"/>
      <c r="AL200" s="128"/>
      <c r="AM200" s="129"/>
      <c r="AN200" s="144"/>
      <c r="AO200" s="143"/>
      <c r="AP200" s="129"/>
      <c r="AQ200" s="144"/>
      <c r="AR200" s="143"/>
      <c r="AS200" s="129"/>
      <c r="AT200" s="144"/>
      <c r="AU200" s="143"/>
      <c r="AV200" s="129"/>
    </row>
    <row r="201" spans="1:48" x14ac:dyDescent="0.25">
      <c r="A201" s="7">
        <v>190</v>
      </c>
      <c r="B201" s="136" t="s">
        <v>125</v>
      </c>
      <c r="C201" s="125">
        <v>229</v>
      </c>
      <c r="D201" s="84">
        <v>0.09</v>
      </c>
      <c r="E201" s="84" t="s">
        <v>233</v>
      </c>
      <c r="F201" s="69">
        <v>37222</v>
      </c>
      <c r="G201" s="69">
        <v>40391</v>
      </c>
      <c r="H201" s="86" t="s">
        <v>382</v>
      </c>
      <c r="I201" s="65">
        <f t="shared" si="38"/>
        <v>100276.46499999995</v>
      </c>
      <c r="J201" s="17">
        <f t="shared" si="39"/>
        <v>19550.823238449997</v>
      </c>
      <c r="K201" s="18">
        <f t="shared" si="34"/>
        <v>0.19496921075598353</v>
      </c>
      <c r="L201" s="19">
        <f t="shared" si="40"/>
        <v>16618.760139749997</v>
      </c>
      <c r="M201" s="127">
        <v>24170.209999999995</v>
      </c>
      <c r="N201" s="128">
        <v>4730.8352032999974</v>
      </c>
      <c r="O201" s="129">
        <v>3897.8520359999984</v>
      </c>
      <c r="P201" s="127">
        <v>38943.419999999962</v>
      </c>
      <c r="Q201" s="128">
        <v>7622.3955966000003</v>
      </c>
      <c r="R201" s="129">
        <v>6435.7922286499988</v>
      </c>
      <c r="S201" s="127">
        <v>21799.804999999989</v>
      </c>
      <c r="T201" s="128">
        <v>4266.8758326499992</v>
      </c>
      <c r="U201" s="129">
        <v>3762.109331950001</v>
      </c>
      <c r="V201" s="127">
        <v>7246.5750000000007</v>
      </c>
      <c r="W201" s="128">
        <v>1418.37212475</v>
      </c>
      <c r="X201" s="129">
        <v>1248.3100673999995</v>
      </c>
      <c r="Y201" s="127">
        <v>5381.4400000000005</v>
      </c>
      <c r="Z201" s="128">
        <v>1053.3092511999998</v>
      </c>
      <c r="AA201" s="129">
        <v>915.21077699999978</v>
      </c>
      <c r="AB201" s="127">
        <v>2735.0150000000003</v>
      </c>
      <c r="AC201" s="128">
        <v>459.03522994999992</v>
      </c>
      <c r="AD201" s="129">
        <v>359.48569874999981</v>
      </c>
      <c r="AE201" s="127"/>
      <c r="AF201" s="128"/>
      <c r="AG201" s="129"/>
      <c r="AH201" s="127"/>
      <c r="AI201" s="128"/>
      <c r="AJ201" s="129"/>
      <c r="AK201" s="127"/>
      <c r="AL201" s="128"/>
      <c r="AM201" s="129"/>
      <c r="AN201" s="144"/>
      <c r="AO201" s="143"/>
      <c r="AP201" s="129"/>
      <c r="AQ201" s="144"/>
      <c r="AR201" s="143"/>
      <c r="AS201" s="129"/>
      <c r="AT201" s="144"/>
      <c r="AU201" s="143"/>
      <c r="AV201" s="129"/>
    </row>
    <row r="202" spans="1:48" x14ac:dyDescent="0.25">
      <c r="A202" s="7">
        <v>191</v>
      </c>
      <c r="B202" s="136" t="s">
        <v>126</v>
      </c>
      <c r="C202" s="125">
        <v>231</v>
      </c>
      <c r="D202" s="84">
        <v>0.5</v>
      </c>
      <c r="E202" s="84" t="s">
        <v>233</v>
      </c>
      <c r="F202" s="69">
        <v>37614</v>
      </c>
      <c r="G202" s="69">
        <v>39569</v>
      </c>
      <c r="H202" s="86" t="s">
        <v>383</v>
      </c>
      <c r="I202" s="65">
        <f t="shared" si="38"/>
        <v>1071394.2815630403</v>
      </c>
      <c r="J202" s="17">
        <f t="shared" si="39"/>
        <v>148002.40605511831</v>
      </c>
      <c r="K202" s="18">
        <f t="shared" si="34"/>
        <v>0.13813999999999993</v>
      </c>
      <c r="L202" s="19">
        <f t="shared" si="40"/>
        <v>118926.49059216044</v>
      </c>
      <c r="M202" s="127">
        <v>226675.09023695998</v>
      </c>
      <c r="N202" s="128">
        <v>31312.896965333672</v>
      </c>
      <c r="O202" s="129">
        <v>24436.277220843542</v>
      </c>
      <c r="P202" s="127">
        <v>227881.4580734403</v>
      </c>
      <c r="Q202" s="128">
        <v>31479.544618265034</v>
      </c>
      <c r="R202" s="129">
        <v>25021.678112196591</v>
      </c>
      <c r="S202" s="127">
        <v>280495.99299456022</v>
      </c>
      <c r="T202" s="128">
        <v>38747.71647226849</v>
      </c>
      <c r="U202" s="129">
        <v>31956.370305575623</v>
      </c>
      <c r="V202" s="127">
        <v>159386.90848127971</v>
      </c>
      <c r="W202" s="128">
        <v>22017.707537603979</v>
      </c>
      <c r="X202" s="129">
        <v>18276.226654111397</v>
      </c>
      <c r="Y202" s="127">
        <v>119382.48327744004</v>
      </c>
      <c r="Z202" s="128">
        <v>16491.496239945565</v>
      </c>
      <c r="AA202" s="129">
        <v>13491.326494758392</v>
      </c>
      <c r="AB202" s="127">
        <v>57572.348499360007</v>
      </c>
      <c r="AC202" s="128">
        <v>7953.0442217015843</v>
      </c>
      <c r="AD202" s="129">
        <v>5744.6118046748843</v>
      </c>
      <c r="AE202" s="127"/>
      <c r="AF202" s="128"/>
      <c r="AG202" s="129"/>
      <c r="AH202" s="127"/>
      <c r="AI202" s="128"/>
      <c r="AJ202" s="129"/>
      <c r="AK202" s="127"/>
      <c r="AL202" s="128"/>
      <c r="AM202" s="129"/>
      <c r="AN202" s="144"/>
      <c r="AO202" s="143"/>
      <c r="AP202" s="129"/>
      <c r="AQ202" s="144"/>
      <c r="AR202" s="143"/>
      <c r="AS202" s="129"/>
      <c r="AT202" s="144"/>
      <c r="AU202" s="143"/>
      <c r="AV202" s="129"/>
    </row>
    <row r="203" spans="1:48" x14ac:dyDescent="0.25">
      <c r="A203" s="7">
        <v>192</v>
      </c>
      <c r="B203" s="136" t="s">
        <v>127</v>
      </c>
      <c r="C203" s="125">
        <v>232</v>
      </c>
      <c r="D203" s="84">
        <v>0.35</v>
      </c>
      <c r="E203" s="84" t="s">
        <v>233</v>
      </c>
      <c r="F203" s="69">
        <v>37498</v>
      </c>
      <c r="G203" s="69">
        <v>39569</v>
      </c>
      <c r="H203" s="86" t="s">
        <v>384</v>
      </c>
      <c r="I203" s="65">
        <f t="shared" si="38"/>
        <v>702528.44306399976</v>
      </c>
      <c r="J203" s="17">
        <f t="shared" si="39"/>
        <v>101065.74181918707</v>
      </c>
      <c r="K203" s="18">
        <f t="shared" ref="K203:K262" si="41">J203/I203</f>
        <v>0.1438600000000001</v>
      </c>
      <c r="L203" s="19">
        <f t="shared" si="40"/>
        <v>81873.749561835735</v>
      </c>
      <c r="M203" s="127">
        <v>162998.73289631997</v>
      </c>
      <c r="N203" s="128">
        <v>23448.997714464589</v>
      </c>
      <c r="O203" s="129">
        <v>18424.270261552909</v>
      </c>
      <c r="P203" s="127">
        <v>167674.83265663992</v>
      </c>
      <c r="Q203" s="128">
        <v>24121.701425984262</v>
      </c>
      <c r="R203" s="129">
        <v>19423.101020740676</v>
      </c>
      <c r="S203" s="127">
        <v>176454.73074656006</v>
      </c>
      <c r="T203" s="128">
        <v>25384.777565200122</v>
      </c>
      <c r="U203" s="129">
        <v>21106.286939500234</v>
      </c>
      <c r="V203" s="127">
        <v>97891.636700159914</v>
      </c>
      <c r="W203" s="128">
        <v>14082.690855685016</v>
      </c>
      <c r="X203" s="129">
        <v>11738.218320389922</v>
      </c>
      <c r="Y203" s="127">
        <v>66880.509754559956</v>
      </c>
      <c r="Z203" s="128">
        <v>9621.430133291009</v>
      </c>
      <c r="AA203" s="129">
        <v>7942.3625581730648</v>
      </c>
      <c r="AB203" s="127">
        <v>30628.000309759955</v>
      </c>
      <c r="AC203" s="128">
        <v>4406.1441245620745</v>
      </c>
      <c r="AD203" s="129">
        <v>3239.5104614789293</v>
      </c>
      <c r="AE203" s="127"/>
      <c r="AF203" s="128"/>
      <c r="AG203" s="129"/>
      <c r="AH203" s="127"/>
      <c r="AI203" s="128"/>
      <c r="AJ203" s="129"/>
      <c r="AK203" s="127"/>
      <c r="AL203" s="128"/>
      <c r="AM203" s="129"/>
      <c r="AN203" s="144"/>
      <c r="AO203" s="143"/>
      <c r="AP203" s="129"/>
      <c r="AQ203" s="144"/>
      <c r="AR203" s="143"/>
      <c r="AS203" s="129"/>
      <c r="AT203" s="144"/>
      <c r="AU203" s="143"/>
      <c r="AV203" s="129"/>
    </row>
    <row r="204" spans="1:48" x14ac:dyDescent="0.25">
      <c r="A204" s="7">
        <v>193</v>
      </c>
      <c r="B204" s="136" t="s">
        <v>128</v>
      </c>
      <c r="C204" s="125">
        <v>236</v>
      </c>
      <c r="D204" s="84">
        <v>0.315</v>
      </c>
      <c r="E204" s="84" t="s">
        <v>233</v>
      </c>
      <c r="F204" s="69">
        <v>36875</v>
      </c>
      <c r="G204" s="69">
        <v>39569</v>
      </c>
      <c r="H204" s="86" t="s">
        <v>384</v>
      </c>
      <c r="I204" s="65">
        <f t="shared" si="38"/>
        <v>654606.10864359967</v>
      </c>
      <c r="J204" s="17">
        <f t="shared" si="39"/>
        <v>79010.957313282488</v>
      </c>
      <c r="K204" s="18">
        <f t="shared" si="41"/>
        <v>0.12070000000000002</v>
      </c>
      <c r="L204" s="19">
        <f t="shared" si="40"/>
        <v>61042.985367572379</v>
      </c>
      <c r="M204" s="127">
        <v>135718.95494699985</v>
      </c>
      <c r="N204" s="128">
        <v>16381.277862102876</v>
      </c>
      <c r="O204" s="129">
        <v>12172.541161715979</v>
      </c>
      <c r="P204" s="127">
        <v>178163.11767599994</v>
      </c>
      <c r="Q204" s="128">
        <v>21504.288303493227</v>
      </c>
      <c r="R204" s="129">
        <v>16385.77813077722</v>
      </c>
      <c r="S204" s="127">
        <v>187824.60265219997</v>
      </c>
      <c r="T204" s="128">
        <v>22670.429540120502</v>
      </c>
      <c r="U204" s="129">
        <v>18131.898044976013</v>
      </c>
      <c r="V204" s="127">
        <v>70038.660041999974</v>
      </c>
      <c r="W204" s="128">
        <v>8453.6662670693986</v>
      </c>
      <c r="X204" s="129">
        <v>6793.6116467049087</v>
      </c>
      <c r="Y204" s="127">
        <v>56953.048660599954</v>
      </c>
      <c r="Z204" s="128">
        <v>6874.2329733344241</v>
      </c>
      <c r="AA204" s="129">
        <v>5428.9303552908514</v>
      </c>
      <c r="AB204" s="127">
        <v>25907.7246658</v>
      </c>
      <c r="AC204" s="128">
        <v>3127.0623671620601</v>
      </c>
      <c r="AD204" s="129">
        <v>2130.2260281074082</v>
      </c>
      <c r="AE204" s="127"/>
      <c r="AF204" s="128"/>
      <c r="AG204" s="129"/>
      <c r="AH204" s="127"/>
      <c r="AI204" s="128"/>
      <c r="AJ204" s="129"/>
      <c r="AK204" s="127"/>
      <c r="AL204" s="128"/>
      <c r="AM204" s="129"/>
      <c r="AN204" s="144"/>
      <c r="AO204" s="143"/>
      <c r="AP204" s="129"/>
      <c r="AQ204" s="144"/>
      <c r="AR204" s="143"/>
      <c r="AS204" s="129"/>
      <c r="AT204" s="144"/>
      <c r="AU204" s="143"/>
      <c r="AV204" s="129"/>
    </row>
    <row r="205" spans="1:48" x14ac:dyDescent="0.25">
      <c r="A205" s="7">
        <v>194</v>
      </c>
      <c r="B205" s="136" t="s">
        <v>129</v>
      </c>
      <c r="C205" s="125">
        <v>237</v>
      </c>
      <c r="D205" s="84">
        <v>0.15</v>
      </c>
      <c r="E205" s="84" t="s">
        <v>233</v>
      </c>
      <c r="F205" s="69">
        <v>36130</v>
      </c>
      <c r="G205" s="69">
        <v>40483</v>
      </c>
      <c r="H205" s="86" t="s">
        <v>385</v>
      </c>
      <c r="I205" s="65">
        <f t="shared" si="38"/>
        <v>161304.01919999995</v>
      </c>
      <c r="J205" s="17">
        <f t="shared" si="39"/>
        <v>31572.035678016007</v>
      </c>
      <c r="K205" s="18">
        <f t="shared" si="41"/>
        <v>0.1957300000000001</v>
      </c>
      <c r="L205" s="19">
        <f t="shared" si="40"/>
        <v>27147.248870652009</v>
      </c>
      <c r="M205" s="127">
        <v>39663.320999999989</v>
      </c>
      <c r="N205" s="128">
        <v>7763.3018193300013</v>
      </c>
      <c r="O205" s="129">
        <v>6548.2094611020075</v>
      </c>
      <c r="P205" s="127">
        <v>53270.450399999965</v>
      </c>
      <c r="Q205" s="128">
        <v>10426.625256792009</v>
      </c>
      <c r="R205" s="129">
        <v>8896.5281593560048</v>
      </c>
      <c r="S205" s="127">
        <v>43058.049600000006</v>
      </c>
      <c r="T205" s="128">
        <v>8427.7520482079999</v>
      </c>
      <c r="U205" s="129">
        <v>7392.3811126619921</v>
      </c>
      <c r="V205" s="127">
        <v>17852.74619999999</v>
      </c>
      <c r="W205" s="128">
        <v>3494.3180137259974</v>
      </c>
      <c r="X205" s="129">
        <v>3050.057630694002</v>
      </c>
      <c r="Y205" s="127">
        <v>6868.471800000003</v>
      </c>
      <c r="Z205" s="128">
        <v>1344.3659854139992</v>
      </c>
      <c r="AA205" s="129">
        <v>1169.0744214239996</v>
      </c>
      <c r="AB205" s="127">
        <v>590.98020000000008</v>
      </c>
      <c r="AC205" s="128">
        <v>115.67255454599997</v>
      </c>
      <c r="AD205" s="129">
        <v>90.998085413999959</v>
      </c>
      <c r="AE205" s="127"/>
      <c r="AF205" s="128"/>
      <c r="AG205" s="129"/>
      <c r="AH205" s="127"/>
      <c r="AI205" s="128"/>
      <c r="AJ205" s="129"/>
      <c r="AK205" s="127"/>
      <c r="AL205" s="128"/>
      <c r="AM205" s="129"/>
      <c r="AN205" s="144"/>
      <c r="AO205" s="143"/>
      <c r="AP205" s="129"/>
      <c r="AQ205" s="144"/>
      <c r="AR205" s="143"/>
      <c r="AS205" s="129"/>
      <c r="AT205" s="144"/>
      <c r="AU205" s="143"/>
      <c r="AV205" s="129"/>
    </row>
    <row r="206" spans="1:48" x14ac:dyDescent="0.25">
      <c r="A206" s="7">
        <v>195</v>
      </c>
      <c r="B206" s="136" t="s">
        <v>642</v>
      </c>
      <c r="C206" s="125">
        <v>363</v>
      </c>
      <c r="D206" s="84">
        <v>4.4999999999999998E-2</v>
      </c>
      <c r="E206" s="84" t="s">
        <v>233</v>
      </c>
      <c r="F206" s="69">
        <v>37428</v>
      </c>
      <c r="G206" s="69">
        <v>40674</v>
      </c>
      <c r="H206" s="86" t="s">
        <v>386</v>
      </c>
      <c r="I206" s="65">
        <f t="shared" si="38"/>
        <v>75788.318999999959</v>
      </c>
      <c r="J206" s="17">
        <f t="shared" si="39"/>
        <v>14942.424974039999</v>
      </c>
      <c r="K206" s="18">
        <f t="shared" si="41"/>
        <v>0.19716000000000009</v>
      </c>
      <c r="L206" s="19">
        <f t="shared" si="40"/>
        <v>12858.958184780002</v>
      </c>
      <c r="M206" s="127">
        <v>19369.771999999986</v>
      </c>
      <c r="N206" s="128">
        <v>3818.9442475200012</v>
      </c>
      <c r="O206" s="129">
        <v>3222.2158809400016</v>
      </c>
      <c r="P206" s="127">
        <v>19119.555499999988</v>
      </c>
      <c r="Q206" s="128">
        <v>3769.6115623799988</v>
      </c>
      <c r="R206" s="129">
        <v>3231.6032708600001</v>
      </c>
      <c r="S206" s="127">
        <v>18577.01349999999</v>
      </c>
      <c r="T206" s="128">
        <v>3662.6439816599991</v>
      </c>
      <c r="U206" s="129">
        <v>3212.5057556649995</v>
      </c>
      <c r="V206" s="127">
        <v>9736.4935000000005</v>
      </c>
      <c r="W206" s="128">
        <v>1919.6470584600004</v>
      </c>
      <c r="X206" s="129">
        <v>1684.1765926550001</v>
      </c>
      <c r="Y206" s="127">
        <v>6335.911500000002</v>
      </c>
      <c r="Z206" s="128">
        <v>1249.1883113400002</v>
      </c>
      <c r="AA206" s="129">
        <v>1081.1586232250002</v>
      </c>
      <c r="AB206" s="127">
        <v>2649.5729999999999</v>
      </c>
      <c r="AC206" s="128">
        <v>522.38981267999998</v>
      </c>
      <c r="AD206" s="129">
        <v>427.29806143500014</v>
      </c>
      <c r="AE206" s="127"/>
      <c r="AF206" s="128"/>
      <c r="AG206" s="129"/>
      <c r="AH206" s="127"/>
      <c r="AI206" s="128"/>
      <c r="AJ206" s="129"/>
      <c r="AK206" s="127"/>
      <c r="AL206" s="128"/>
      <c r="AM206" s="129"/>
      <c r="AN206" s="144"/>
      <c r="AO206" s="143"/>
      <c r="AP206" s="129"/>
      <c r="AQ206" s="144"/>
      <c r="AR206" s="143"/>
      <c r="AS206" s="129"/>
      <c r="AT206" s="144"/>
      <c r="AU206" s="143"/>
      <c r="AV206" s="129"/>
    </row>
    <row r="207" spans="1:48" x14ac:dyDescent="0.25">
      <c r="A207" s="7">
        <v>196</v>
      </c>
      <c r="B207" s="136" t="s">
        <v>130</v>
      </c>
      <c r="C207" s="125">
        <v>242</v>
      </c>
      <c r="D207" s="84">
        <v>0.05</v>
      </c>
      <c r="E207" s="84" t="s">
        <v>233</v>
      </c>
      <c r="F207" s="69">
        <v>35187</v>
      </c>
      <c r="G207" s="69">
        <v>40672</v>
      </c>
      <c r="H207" s="86" t="s">
        <v>387</v>
      </c>
      <c r="I207" s="65">
        <f t="shared" si="38"/>
        <v>20684.630000000005</v>
      </c>
      <c r="J207" s="17">
        <f t="shared" si="39"/>
        <v>4078.1816507999984</v>
      </c>
      <c r="K207" s="18">
        <f t="shared" si="41"/>
        <v>0.19715999999999986</v>
      </c>
      <c r="L207" s="19">
        <f t="shared" si="40"/>
        <v>3522.3137814400006</v>
      </c>
      <c r="M207" s="127">
        <v>3678.6099999999988</v>
      </c>
      <c r="N207" s="128">
        <v>725.27474759999996</v>
      </c>
      <c r="O207" s="129">
        <v>602.04827864000004</v>
      </c>
      <c r="P207" s="127">
        <v>4790.2059999999974</v>
      </c>
      <c r="Q207" s="128">
        <v>944.43701495999926</v>
      </c>
      <c r="R207" s="129">
        <v>811.80375007999999</v>
      </c>
      <c r="S207" s="127">
        <v>8610.368000000004</v>
      </c>
      <c r="T207" s="128">
        <v>1697.6201548799995</v>
      </c>
      <c r="U207" s="129">
        <v>1482.4706952000001</v>
      </c>
      <c r="V207" s="127">
        <v>2109.8700000000008</v>
      </c>
      <c r="W207" s="128">
        <v>415.98196920000021</v>
      </c>
      <c r="X207" s="129">
        <v>368.15086314000007</v>
      </c>
      <c r="Y207" s="127">
        <v>1251.8219999999999</v>
      </c>
      <c r="Z207" s="128">
        <v>246.80922552000001</v>
      </c>
      <c r="AA207" s="129">
        <v>217.69179388000001</v>
      </c>
      <c r="AB207" s="127">
        <v>243.75399999999999</v>
      </c>
      <c r="AC207" s="128">
        <v>48.058538640000002</v>
      </c>
      <c r="AD207" s="129">
        <v>40.148400500000008</v>
      </c>
      <c r="AE207" s="127"/>
      <c r="AF207" s="128"/>
      <c r="AG207" s="129"/>
      <c r="AH207" s="127"/>
      <c r="AI207" s="128"/>
      <c r="AJ207" s="129"/>
      <c r="AK207" s="127"/>
      <c r="AL207" s="128"/>
      <c r="AM207" s="129"/>
      <c r="AN207" s="144"/>
      <c r="AO207" s="143"/>
      <c r="AP207" s="129"/>
      <c r="AQ207" s="144"/>
      <c r="AR207" s="143"/>
      <c r="AS207" s="129"/>
      <c r="AT207" s="144"/>
      <c r="AU207" s="143"/>
      <c r="AV207" s="129"/>
    </row>
    <row r="208" spans="1:48" x14ac:dyDescent="0.25">
      <c r="A208" s="7">
        <v>197</v>
      </c>
      <c r="B208" s="136" t="s">
        <v>131</v>
      </c>
      <c r="C208" s="125">
        <v>249</v>
      </c>
      <c r="D208" s="84">
        <v>5.5E-2</v>
      </c>
      <c r="E208" s="84" t="s">
        <v>233</v>
      </c>
      <c r="F208" s="69">
        <v>37603</v>
      </c>
      <c r="G208" s="69">
        <v>39448</v>
      </c>
      <c r="H208" s="86" t="s">
        <v>388</v>
      </c>
      <c r="I208" s="65">
        <f t="shared" si="38"/>
        <v>68428.057200000025</v>
      </c>
      <c r="J208" s="17">
        <f t="shared" si="39"/>
        <v>10793.157462155999</v>
      </c>
      <c r="K208" s="18">
        <f t="shared" si="41"/>
        <v>0.15772999999999993</v>
      </c>
      <c r="L208" s="19">
        <f t="shared" si="40"/>
        <v>8923.1311387410005</v>
      </c>
      <c r="M208" s="127">
        <v>11023.823400000021</v>
      </c>
      <c r="N208" s="128">
        <v>1738.7876648820006</v>
      </c>
      <c r="O208" s="129">
        <v>1399.6261333260009</v>
      </c>
      <c r="P208" s="127">
        <v>12550.127699999997</v>
      </c>
      <c r="Q208" s="128">
        <v>1979.5316421210007</v>
      </c>
      <c r="R208" s="129">
        <v>1618.4525702159981</v>
      </c>
      <c r="S208" s="127">
        <v>15411.672300000015</v>
      </c>
      <c r="T208" s="128">
        <v>2430.8830718789982</v>
      </c>
      <c r="U208" s="129">
        <v>2061.9929232659997</v>
      </c>
      <c r="V208" s="127">
        <v>12447.388199999989</v>
      </c>
      <c r="W208" s="128">
        <v>1963.3265407860026</v>
      </c>
      <c r="X208" s="129">
        <v>1675.0732689360007</v>
      </c>
      <c r="Y208" s="127">
        <v>10258.586100000008</v>
      </c>
      <c r="Z208" s="128">
        <v>1618.0867855529996</v>
      </c>
      <c r="AA208" s="129">
        <v>1365.9141580710011</v>
      </c>
      <c r="AB208" s="127">
        <v>6736.4595000000018</v>
      </c>
      <c r="AC208" s="128">
        <v>1062.5417569349991</v>
      </c>
      <c r="AD208" s="129">
        <v>802.07208492600057</v>
      </c>
      <c r="AE208" s="127"/>
      <c r="AF208" s="128"/>
      <c r="AG208" s="129"/>
      <c r="AH208" s="127"/>
      <c r="AI208" s="128"/>
      <c r="AJ208" s="129"/>
      <c r="AK208" s="127"/>
      <c r="AL208" s="128"/>
      <c r="AM208" s="129"/>
      <c r="AN208" s="144"/>
      <c r="AO208" s="143"/>
      <c r="AP208" s="129"/>
      <c r="AQ208" s="144"/>
      <c r="AR208" s="143"/>
      <c r="AS208" s="129"/>
      <c r="AT208" s="144"/>
      <c r="AU208" s="143"/>
      <c r="AV208" s="129"/>
    </row>
    <row r="209" spans="1:48" x14ac:dyDescent="0.25">
      <c r="A209" s="7">
        <v>198</v>
      </c>
      <c r="B209" s="136" t="s">
        <v>132</v>
      </c>
      <c r="C209" s="125">
        <v>252</v>
      </c>
      <c r="D209" s="84">
        <v>0.32</v>
      </c>
      <c r="E209" s="84" t="s">
        <v>233</v>
      </c>
      <c r="F209" s="69">
        <v>37350</v>
      </c>
      <c r="G209" s="69">
        <v>39539</v>
      </c>
      <c r="H209" s="86" t="s">
        <v>389</v>
      </c>
      <c r="I209" s="65">
        <f t="shared" si="38"/>
        <v>369823.3560000002</v>
      </c>
      <c r="J209" s="17">
        <f t="shared" si="39"/>
        <v>52777.491134760014</v>
      </c>
      <c r="K209" s="18">
        <f t="shared" si="41"/>
        <v>0.14270999999999995</v>
      </c>
      <c r="L209" s="19">
        <f t="shared" si="40"/>
        <v>42782.875757760004</v>
      </c>
      <c r="M209" s="127">
        <v>94589.42400000013</v>
      </c>
      <c r="N209" s="128">
        <v>13498.856699040009</v>
      </c>
      <c r="O209" s="129">
        <v>10622.68006548001</v>
      </c>
      <c r="P209" s="127">
        <v>72737.784000000116</v>
      </c>
      <c r="Q209" s="128">
        <v>10380.40915464</v>
      </c>
      <c r="R209" s="129">
        <v>8389.7799463200045</v>
      </c>
      <c r="S209" s="127">
        <v>99404.519999999946</v>
      </c>
      <c r="T209" s="128">
        <v>14186.019049199986</v>
      </c>
      <c r="U209" s="129">
        <v>11824.457615399999</v>
      </c>
      <c r="V209" s="127">
        <v>51825.252000000022</v>
      </c>
      <c r="W209" s="128">
        <v>7395.9817129200064</v>
      </c>
      <c r="X209" s="129">
        <v>6152.2952809199987</v>
      </c>
      <c r="Y209" s="127">
        <v>32584.751999999986</v>
      </c>
      <c r="Z209" s="128">
        <v>4650.169957920004</v>
      </c>
      <c r="AA209" s="129">
        <v>3842.002035959998</v>
      </c>
      <c r="AB209" s="127">
        <v>18681.624</v>
      </c>
      <c r="AC209" s="128">
        <v>2666.0545610399995</v>
      </c>
      <c r="AD209" s="129">
        <v>1951.6608136800007</v>
      </c>
      <c r="AE209" s="127"/>
      <c r="AF209" s="128"/>
      <c r="AG209" s="129"/>
      <c r="AH209" s="127"/>
      <c r="AI209" s="128"/>
      <c r="AJ209" s="129"/>
      <c r="AK209" s="127"/>
      <c r="AL209" s="128"/>
      <c r="AM209" s="129"/>
      <c r="AN209" s="144"/>
      <c r="AO209" s="143"/>
      <c r="AP209" s="129"/>
      <c r="AQ209" s="144"/>
      <c r="AR209" s="143"/>
      <c r="AS209" s="129"/>
      <c r="AT209" s="144"/>
      <c r="AU209" s="143"/>
      <c r="AV209" s="129"/>
    </row>
    <row r="210" spans="1:48" x14ac:dyDescent="0.25">
      <c r="A210" s="7">
        <v>199</v>
      </c>
      <c r="B210" s="136" t="s">
        <v>133</v>
      </c>
      <c r="C210" s="125">
        <v>257</v>
      </c>
      <c r="D210" s="84">
        <v>0.09</v>
      </c>
      <c r="E210" s="84" t="s">
        <v>233</v>
      </c>
      <c r="F210" s="69">
        <v>36413</v>
      </c>
      <c r="G210" s="69">
        <v>39448</v>
      </c>
      <c r="H210" s="86" t="s">
        <v>390</v>
      </c>
      <c r="I210" s="65">
        <f t="shared" si="38"/>
        <v>247691.35362768016</v>
      </c>
      <c r="J210" s="17">
        <f t="shared" si="39"/>
        <v>38783.512151022122</v>
      </c>
      <c r="K210" s="18">
        <f t="shared" si="41"/>
        <v>0.15657999999999986</v>
      </c>
      <c r="L210" s="19">
        <f t="shared" si="40"/>
        <v>31940.880583119724</v>
      </c>
      <c r="M210" s="127">
        <v>58328.092688160061</v>
      </c>
      <c r="N210" s="128">
        <v>9133.0127531120834</v>
      </c>
      <c r="O210" s="129">
        <v>7324.624497810607</v>
      </c>
      <c r="P210" s="127">
        <v>54602.168477760017</v>
      </c>
      <c r="Q210" s="128">
        <v>8549.6075402476617</v>
      </c>
      <c r="R210" s="129">
        <v>7017.6849164221649</v>
      </c>
      <c r="S210" s="127">
        <v>54936.820255200088</v>
      </c>
      <c r="T210" s="128">
        <v>8602.0073155592145</v>
      </c>
      <c r="U210" s="129">
        <v>7277.723305852458</v>
      </c>
      <c r="V210" s="127">
        <v>25185.389204160019</v>
      </c>
      <c r="W210" s="128">
        <v>3943.5282415873735</v>
      </c>
      <c r="X210" s="129">
        <v>3377.2540209639974</v>
      </c>
      <c r="Y210" s="127">
        <v>38989.613969279984</v>
      </c>
      <c r="Z210" s="128">
        <v>6104.9937553098625</v>
      </c>
      <c r="AA210" s="129">
        <v>5094.1149446228301</v>
      </c>
      <c r="AB210" s="127">
        <v>15649.269033120012</v>
      </c>
      <c r="AC210" s="128">
        <v>2450.3625452059282</v>
      </c>
      <c r="AD210" s="129">
        <v>1849.4788974476701</v>
      </c>
      <c r="AE210" s="127"/>
      <c r="AF210" s="128"/>
      <c r="AG210" s="129"/>
      <c r="AH210" s="127"/>
      <c r="AI210" s="128"/>
      <c r="AJ210" s="129"/>
      <c r="AK210" s="127"/>
      <c r="AL210" s="128"/>
      <c r="AM210" s="129"/>
      <c r="AN210" s="144"/>
      <c r="AO210" s="143"/>
      <c r="AP210" s="129"/>
      <c r="AQ210" s="144"/>
      <c r="AR210" s="143"/>
      <c r="AS210" s="129"/>
      <c r="AT210" s="144"/>
      <c r="AU210" s="143"/>
      <c r="AV210" s="129"/>
    </row>
    <row r="211" spans="1:48" x14ac:dyDescent="0.25">
      <c r="A211" s="7">
        <v>200</v>
      </c>
      <c r="B211" s="136" t="s">
        <v>134</v>
      </c>
      <c r="C211" s="125">
        <v>258</v>
      </c>
      <c r="D211" s="84">
        <v>0.19500000000000001</v>
      </c>
      <c r="E211" s="84" t="s">
        <v>233</v>
      </c>
      <c r="F211" s="69">
        <v>35888</v>
      </c>
      <c r="G211" s="69">
        <v>39965</v>
      </c>
      <c r="H211" s="86" t="s">
        <v>391</v>
      </c>
      <c r="I211" s="65">
        <f t="shared" si="38"/>
        <v>458506.40899999993</v>
      </c>
      <c r="J211" s="17">
        <f t="shared" si="39"/>
        <v>70101.044872009967</v>
      </c>
      <c r="K211" s="18">
        <f t="shared" si="41"/>
        <v>0.15288999999999994</v>
      </c>
      <c r="L211" s="19">
        <f t="shared" si="40"/>
        <v>57651.772239360034</v>
      </c>
      <c r="M211" s="127">
        <v>105948.76899999978</v>
      </c>
      <c r="N211" s="128">
        <v>16198.507292409984</v>
      </c>
      <c r="O211" s="129">
        <v>12918.143070800032</v>
      </c>
      <c r="P211" s="127">
        <v>85999.960000000065</v>
      </c>
      <c r="Q211" s="128">
        <v>13148.533884399994</v>
      </c>
      <c r="R211" s="129">
        <v>10776.839976479998</v>
      </c>
      <c r="S211" s="127">
        <v>98153.325000000012</v>
      </c>
      <c r="T211" s="128">
        <v>15006.661859250007</v>
      </c>
      <c r="U211" s="129">
        <v>12658.559027190011</v>
      </c>
      <c r="V211" s="127">
        <v>81793.920000000056</v>
      </c>
      <c r="W211" s="128">
        <v>12505.472428799987</v>
      </c>
      <c r="X211" s="129">
        <v>10578.264068009996</v>
      </c>
      <c r="Y211" s="127">
        <v>61166.771000000022</v>
      </c>
      <c r="Z211" s="128">
        <v>9351.7876181899974</v>
      </c>
      <c r="AA211" s="129">
        <v>7802.7242418700016</v>
      </c>
      <c r="AB211" s="127">
        <v>25443.663999999972</v>
      </c>
      <c r="AC211" s="128">
        <v>3890.0817889599998</v>
      </c>
      <c r="AD211" s="129">
        <v>2917.2418550100006</v>
      </c>
      <c r="AE211" s="127"/>
      <c r="AF211" s="128"/>
      <c r="AG211" s="129"/>
      <c r="AH211" s="127"/>
      <c r="AI211" s="128"/>
      <c r="AJ211" s="129"/>
      <c r="AK211" s="127"/>
      <c r="AL211" s="128"/>
      <c r="AM211" s="129"/>
      <c r="AN211" s="144"/>
      <c r="AO211" s="143"/>
      <c r="AP211" s="129"/>
      <c r="AQ211" s="144"/>
      <c r="AR211" s="143"/>
      <c r="AS211" s="129"/>
      <c r="AT211" s="144"/>
      <c r="AU211" s="143"/>
      <c r="AV211" s="129"/>
    </row>
    <row r="212" spans="1:48" x14ac:dyDescent="0.25">
      <c r="A212" s="7">
        <v>201</v>
      </c>
      <c r="B212" s="136" t="s">
        <v>643</v>
      </c>
      <c r="C212" s="125">
        <v>364</v>
      </c>
      <c r="D212" s="84">
        <v>7.0000000000000007E-2</v>
      </c>
      <c r="E212" s="84" t="s">
        <v>233</v>
      </c>
      <c r="F212" s="69">
        <v>36619</v>
      </c>
      <c r="G212" s="69">
        <v>39448</v>
      </c>
      <c r="H212" s="86" t="s">
        <v>392</v>
      </c>
      <c r="I212" s="65">
        <f t="shared" si="38"/>
        <v>87545.774600000004</v>
      </c>
      <c r="J212" s="17">
        <f t="shared" si="39"/>
        <v>13808.595027658001</v>
      </c>
      <c r="K212" s="18">
        <f t="shared" si="41"/>
        <v>0.15773000000000001</v>
      </c>
      <c r="L212" s="19">
        <f t="shared" si="40"/>
        <v>11336.958622422004</v>
      </c>
      <c r="M212" s="127">
        <v>21399.442800000015</v>
      </c>
      <c r="N212" s="128">
        <v>3375.3341128440024</v>
      </c>
      <c r="O212" s="129">
        <v>2716.3837131740024</v>
      </c>
      <c r="P212" s="127">
        <v>22166.418399999999</v>
      </c>
      <c r="Q212" s="128">
        <v>3496.3091742319989</v>
      </c>
      <c r="R212" s="129">
        <v>2864.5797203539983</v>
      </c>
      <c r="S212" s="127">
        <v>21618.798599999991</v>
      </c>
      <c r="T212" s="128">
        <v>3409.933103177998</v>
      </c>
      <c r="U212" s="129">
        <v>2891.6463447500037</v>
      </c>
      <c r="V212" s="127">
        <v>10670.998999999993</v>
      </c>
      <c r="W212" s="128">
        <v>1683.1366722699997</v>
      </c>
      <c r="X212" s="129">
        <v>1434.6024034940008</v>
      </c>
      <c r="Y212" s="127">
        <v>6325.8278000000064</v>
      </c>
      <c r="Z212" s="128">
        <v>997.77281889399967</v>
      </c>
      <c r="AA212" s="129">
        <v>838.12235721799914</v>
      </c>
      <c r="AB212" s="127">
        <v>5364.2880000000005</v>
      </c>
      <c r="AC212" s="128">
        <v>846.1091462400002</v>
      </c>
      <c r="AD212" s="129">
        <v>591.62408343199991</v>
      </c>
      <c r="AE212" s="127"/>
      <c r="AF212" s="128"/>
      <c r="AG212" s="129"/>
      <c r="AH212" s="127"/>
      <c r="AI212" s="128"/>
      <c r="AJ212" s="129"/>
      <c r="AK212" s="127"/>
      <c r="AL212" s="128"/>
      <c r="AM212" s="129"/>
      <c r="AN212" s="144"/>
      <c r="AO212" s="143"/>
      <c r="AP212" s="129"/>
      <c r="AQ212" s="144"/>
      <c r="AR212" s="143"/>
      <c r="AS212" s="129"/>
      <c r="AT212" s="144"/>
      <c r="AU212" s="143"/>
      <c r="AV212" s="129"/>
    </row>
    <row r="213" spans="1:48" x14ac:dyDescent="0.25">
      <c r="A213" s="7">
        <v>202</v>
      </c>
      <c r="B213" s="136" t="s">
        <v>644</v>
      </c>
      <c r="C213" s="125">
        <v>262</v>
      </c>
      <c r="D213" s="84">
        <v>0.05</v>
      </c>
      <c r="E213" s="84" t="s">
        <v>233</v>
      </c>
      <c r="F213" s="69">
        <v>37613</v>
      </c>
      <c r="G213" s="69">
        <v>39965</v>
      </c>
      <c r="H213" s="86" t="s">
        <v>393</v>
      </c>
      <c r="I213" s="65">
        <f t="shared" si="38"/>
        <v>0</v>
      </c>
      <c r="J213" s="17">
        <f t="shared" si="39"/>
        <v>0</v>
      </c>
      <c r="K213" s="18" t="e">
        <f t="shared" si="41"/>
        <v>#DIV/0!</v>
      </c>
      <c r="L213" s="19">
        <f t="shared" si="40"/>
        <v>0</v>
      </c>
      <c r="M213" s="127">
        <v>0</v>
      </c>
      <c r="N213" s="128">
        <v>0</v>
      </c>
      <c r="O213" s="129">
        <v>0</v>
      </c>
      <c r="P213" s="127">
        <v>0</v>
      </c>
      <c r="Q213" s="128">
        <v>0</v>
      </c>
      <c r="R213" s="129">
        <v>0</v>
      </c>
      <c r="S213" s="127">
        <v>0</v>
      </c>
      <c r="T213" s="128">
        <v>0</v>
      </c>
      <c r="U213" s="129">
        <v>0</v>
      </c>
      <c r="V213" s="127">
        <v>0</v>
      </c>
      <c r="W213" s="128">
        <v>0</v>
      </c>
      <c r="X213" s="129">
        <v>0</v>
      </c>
      <c r="Y213" s="127">
        <v>0</v>
      </c>
      <c r="Z213" s="128">
        <v>0</v>
      </c>
      <c r="AA213" s="129">
        <v>0</v>
      </c>
      <c r="AB213" s="127">
        <v>0</v>
      </c>
      <c r="AC213" s="128">
        <v>0</v>
      </c>
      <c r="AD213" s="129">
        <v>0</v>
      </c>
      <c r="AE213" s="127"/>
      <c r="AF213" s="128"/>
      <c r="AG213" s="129"/>
      <c r="AH213" s="127"/>
      <c r="AI213" s="128"/>
      <c r="AJ213" s="129"/>
      <c r="AK213" s="127"/>
      <c r="AL213" s="128"/>
      <c r="AM213" s="129"/>
      <c r="AN213" s="144"/>
      <c r="AO213" s="143"/>
      <c r="AP213" s="129"/>
      <c r="AQ213" s="144"/>
      <c r="AR213" s="143"/>
      <c r="AS213" s="129"/>
      <c r="AT213" s="144"/>
      <c r="AU213" s="143"/>
      <c r="AV213" s="129"/>
    </row>
    <row r="214" spans="1:48" x14ac:dyDescent="0.25">
      <c r="A214" s="7">
        <v>203</v>
      </c>
      <c r="B214" s="136" t="s">
        <v>645</v>
      </c>
      <c r="C214" s="125">
        <v>365</v>
      </c>
      <c r="D214" s="84">
        <v>0.02</v>
      </c>
      <c r="E214" s="84" t="s">
        <v>233</v>
      </c>
      <c r="F214" s="69">
        <v>40982</v>
      </c>
      <c r="G214" s="69">
        <v>40982</v>
      </c>
      <c r="H214" s="86" t="s">
        <v>394</v>
      </c>
      <c r="I214" s="65">
        <f t="shared" si="38"/>
        <v>5082.2070000000012</v>
      </c>
      <c r="J214" s="17">
        <f t="shared" si="39"/>
        <v>801.61651010999913</v>
      </c>
      <c r="K214" s="18">
        <f t="shared" si="41"/>
        <v>0.15772999999999979</v>
      </c>
      <c r="L214" s="19">
        <f t="shared" si="40"/>
        <v>658.10523903099988</v>
      </c>
      <c r="M214" s="127">
        <v>77.9238</v>
      </c>
      <c r="N214" s="128">
        <v>12.290920973999999</v>
      </c>
      <c r="O214" s="129">
        <v>10.717845541999997</v>
      </c>
      <c r="P214" s="127">
        <v>1653.2898000000005</v>
      </c>
      <c r="Q214" s="128">
        <v>260.77340015399972</v>
      </c>
      <c r="R214" s="129">
        <v>211.005454168</v>
      </c>
      <c r="S214" s="127">
        <v>2160.2451000000005</v>
      </c>
      <c r="T214" s="128">
        <v>340.73545962299949</v>
      </c>
      <c r="U214" s="129">
        <v>286.620149975</v>
      </c>
      <c r="V214" s="127">
        <v>450.45109999999988</v>
      </c>
      <c r="W214" s="128">
        <v>71.049652002999991</v>
      </c>
      <c r="X214" s="129">
        <v>58.867574961999992</v>
      </c>
      <c r="Y214" s="127">
        <v>455.36210000000005</v>
      </c>
      <c r="Z214" s="128">
        <v>71.824264032999977</v>
      </c>
      <c r="AA214" s="129">
        <v>60.108533365999996</v>
      </c>
      <c r="AB214" s="127">
        <v>284.93509999999998</v>
      </c>
      <c r="AC214" s="128">
        <v>44.942813323000003</v>
      </c>
      <c r="AD214" s="129">
        <v>30.785681017999998</v>
      </c>
      <c r="AE214" s="127"/>
      <c r="AF214" s="128"/>
      <c r="AG214" s="129"/>
      <c r="AH214" s="127"/>
      <c r="AI214" s="128"/>
      <c r="AJ214" s="129"/>
      <c r="AK214" s="127"/>
      <c r="AL214" s="128"/>
      <c r="AM214" s="129"/>
      <c r="AN214" s="144"/>
      <c r="AO214" s="143"/>
      <c r="AP214" s="129"/>
      <c r="AQ214" s="144"/>
      <c r="AR214" s="143"/>
      <c r="AS214" s="129"/>
      <c r="AT214" s="144"/>
      <c r="AU214" s="143"/>
      <c r="AV214" s="129"/>
    </row>
    <row r="215" spans="1:48" x14ac:dyDescent="0.25">
      <c r="A215" s="7">
        <v>204</v>
      </c>
      <c r="B215" s="136" t="s">
        <v>135</v>
      </c>
      <c r="C215" s="125">
        <v>264</v>
      </c>
      <c r="D215" s="84">
        <v>0.03</v>
      </c>
      <c r="E215" s="84" t="s">
        <v>233</v>
      </c>
      <c r="F215" s="69">
        <v>36105</v>
      </c>
      <c r="G215" s="69">
        <v>39934</v>
      </c>
      <c r="H215" s="86" t="s">
        <v>395</v>
      </c>
      <c r="I215" s="65">
        <f t="shared" si="38"/>
        <v>28372.777799999982</v>
      </c>
      <c r="J215" s="17">
        <f t="shared" si="39"/>
        <v>4475.2382423939998</v>
      </c>
      <c r="K215" s="18">
        <f t="shared" si="41"/>
        <v>0.15773000000000009</v>
      </c>
      <c r="L215" s="19">
        <f t="shared" si="40"/>
        <v>3696.6067177340001</v>
      </c>
      <c r="M215" s="127">
        <v>5937.6889999999903</v>
      </c>
      <c r="N215" s="128">
        <v>936.55168596999999</v>
      </c>
      <c r="O215" s="129">
        <v>754.11618298200085</v>
      </c>
      <c r="P215" s="127">
        <v>7431.8057999999955</v>
      </c>
      <c r="Q215" s="128">
        <v>1172.2187288340021</v>
      </c>
      <c r="R215" s="129">
        <v>963.25180228399881</v>
      </c>
      <c r="S215" s="127">
        <v>7103.0840999999964</v>
      </c>
      <c r="T215" s="128">
        <v>1120.3694550929995</v>
      </c>
      <c r="U215" s="129">
        <v>945.27247907699973</v>
      </c>
      <c r="V215" s="127">
        <v>3746.9416999999967</v>
      </c>
      <c r="W215" s="128">
        <v>591.0051143409994</v>
      </c>
      <c r="X215" s="129">
        <v>501.44013827700041</v>
      </c>
      <c r="Y215" s="127">
        <v>2492.8387999999995</v>
      </c>
      <c r="Z215" s="128">
        <v>393.19546392399957</v>
      </c>
      <c r="AA215" s="129">
        <v>331.67699990800003</v>
      </c>
      <c r="AB215" s="127">
        <v>1660.4184000000007</v>
      </c>
      <c r="AC215" s="128">
        <v>261.89779423199991</v>
      </c>
      <c r="AD215" s="129">
        <v>200.84911520599994</v>
      </c>
      <c r="AE215" s="127"/>
      <c r="AF215" s="128"/>
      <c r="AG215" s="129"/>
      <c r="AH215" s="127"/>
      <c r="AI215" s="128"/>
      <c r="AJ215" s="129"/>
      <c r="AK215" s="127"/>
      <c r="AL215" s="128"/>
      <c r="AM215" s="129"/>
      <c r="AN215" s="144"/>
      <c r="AO215" s="143"/>
      <c r="AP215" s="129"/>
      <c r="AQ215" s="144"/>
      <c r="AR215" s="143"/>
      <c r="AS215" s="129"/>
      <c r="AT215" s="144"/>
      <c r="AU215" s="143"/>
      <c r="AV215" s="129"/>
    </row>
    <row r="216" spans="1:48" x14ac:dyDescent="0.25">
      <c r="A216" s="7">
        <v>205</v>
      </c>
      <c r="B216" s="136" t="s">
        <v>136</v>
      </c>
      <c r="C216" s="125">
        <v>265</v>
      </c>
      <c r="D216" s="84">
        <v>1.2</v>
      </c>
      <c r="E216" s="84" t="s">
        <v>233</v>
      </c>
      <c r="F216" s="69">
        <v>37621</v>
      </c>
      <c r="G216" s="69">
        <v>39600</v>
      </c>
      <c r="H216" s="86" t="s">
        <v>396</v>
      </c>
      <c r="I216" s="65">
        <f t="shared" si="38"/>
        <v>3787992.1076160008</v>
      </c>
      <c r="J216" s="17">
        <f t="shared" si="39"/>
        <v>442361.71832739649</v>
      </c>
      <c r="K216" s="18">
        <f t="shared" si="41"/>
        <v>0.11677999999999998</v>
      </c>
      <c r="L216" s="19">
        <f t="shared" si="40"/>
        <v>335217.58392929001</v>
      </c>
      <c r="M216" s="127">
        <v>891858.49016000039</v>
      </c>
      <c r="N216" s="128">
        <v>104151.23448088473</v>
      </c>
      <c r="O216" s="129">
        <v>76669.298352968122</v>
      </c>
      <c r="P216" s="127">
        <v>797924.57391999965</v>
      </c>
      <c r="Q216" s="128">
        <v>93181.631742377736</v>
      </c>
      <c r="R216" s="129">
        <v>70643.726425586065</v>
      </c>
      <c r="S216" s="127">
        <v>851756.78579199966</v>
      </c>
      <c r="T216" s="128">
        <v>99468.157444789715</v>
      </c>
      <c r="U216" s="129">
        <v>78886.997079548571</v>
      </c>
      <c r="V216" s="127">
        <v>369412.57687999989</v>
      </c>
      <c r="W216" s="128">
        <v>43140.000728046398</v>
      </c>
      <c r="X216" s="129">
        <v>34980.453544148484</v>
      </c>
      <c r="Y216" s="127">
        <v>414771.41377600032</v>
      </c>
      <c r="Z216" s="128">
        <v>48437.005700761278</v>
      </c>
      <c r="AA216" s="129">
        <v>37950.92871483921</v>
      </c>
      <c r="AB216" s="127">
        <v>462268.26708800078</v>
      </c>
      <c r="AC216" s="128">
        <v>53983.688230536645</v>
      </c>
      <c r="AD216" s="129">
        <v>36086.179812199531</v>
      </c>
      <c r="AE216" s="127"/>
      <c r="AF216" s="128"/>
      <c r="AG216" s="129"/>
      <c r="AH216" s="127"/>
      <c r="AI216" s="128"/>
      <c r="AJ216" s="129"/>
      <c r="AK216" s="127"/>
      <c r="AL216" s="128"/>
      <c r="AM216" s="129"/>
      <c r="AN216" s="144"/>
      <c r="AO216" s="143"/>
      <c r="AP216" s="129"/>
      <c r="AQ216" s="144"/>
      <c r="AR216" s="143"/>
      <c r="AS216" s="129"/>
      <c r="AT216" s="144"/>
      <c r="AU216" s="143"/>
      <c r="AV216" s="129"/>
    </row>
    <row r="217" spans="1:48" x14ac:dyDescent="0.25">
      <c r="A217" s="7">
        <v>206</v>
      </c>
      <c r="B217" s="136" t="s">
        <v>646</v>
      </c>
      <c r="C217" s="125">
        <v>366</v>
      </c>
      <c r="D217" s="84">
        <v>1.72E-2</v>
      </c>
      <c r="E217" s="84" t="s">
        <v>233</v>
      </c>
      <c r="F217" s="69">
        <v>36686</v>
      </c>
      <c r="G217" s="69">
        <v>39995</v>
      </c>
      <c r="H217" s="86" t="s">
        <v>397</v>
      </c>
      <c r="I217" s="65">
        <f t="shared" si="38"/>
        <v>35831.742899999997</v>
      </c>
      <c r="J217" s="17">
        <f t="shared" si="39"/>
        <v>5651.7408076169995</v>
      </c>
      <c r="K217" s="18">
        <f t="shared" si="41"/>
        <v>0.15773000000000001</v>
      </c>
      <c r="L217" s="19">
        <f t="shared" si="40"/>
        <v>4635.0428899429999</v>
      </c>
      <c r="M217" s="127">
        <v>6979.7823000000126</v>
      </c>
      <c r="N217" s="128">
        <v>1100.9210621790012</v>
      </c>
      <c r="O217" s="129">
        <v>885.48825111800056</v>
      </c>
      <c r="P217" s="127">
        <v>7043.8102999999983</v>
      </c>
      <c r="Q217" s="128">
        <v>1111.020198619</v>
      </c>
      <c r="R217" s="129">
        <v>913.32436021799981</v>
      </c>
      <c r="S217" s="127">
        <v>7513.7649999999994</v>
      </c>
      <c r="T217" s="128">
        <v>1185.1461534499999</v>
      </c>
      <c r="U217" s="129">
        <v>1004.1107262519997</v>
      </c>
      <c r="V217" s="127">
        <v>3827.6844999999985</v>
      </c>
      <c r="W217" s="128">
        <v>603.74067618499873</v>
      </c>
      <c r="X217" s="129">
        <v>516.77992300499989</v>
      </c>
      <c r="Y217" s="127">
        <v>5121.7062999999916</v>
      </c>
      <c r="Z217" s="128">
        <v>807.84673469899974</v>
      </c>
      <c r="AA217" s="129">
        <v>679.36929444099974</v>
      </c>
      <c r="AB217" s="127">
        <v>5344.9944999999998</v>
      </c>
      <c r="AC217" s="128">
        <v>843.06598248499995</v>
      </c>
      <c r="AD217" s="129">
        <v>635.97033490899969</v>
      </c>
      <c r="AE217" s="127"/>
      <c r="AF217" s="128"/>
      <c r="AG217" s="129"/>
      <c r="AH217" s="127"/>
      <c r="AI217" s="128"/>
      <c r="AJ217" s="129"/>
      <c r="AK217" s="127"/>
      <c r="AL217" s="128"/>
      <c r="AM217" s="129"/>
      <c r="AN217" s="144"/>
      <c r="AO217" s="143"/>
      <c r="AP217" s="129"/>
      <c r="AQ217" s="144"/>
      <c r="AR217" s="143"/>
      <c r="AS217" s="129"/>
      <c r="AT217" s="144"/>
      <c r="AU217" s="143"/>
      <c r="AV217" s="129"/>
    </row>
    <row r="218" spans="1:48" x14ac:dyDescent="0.25">
      <c r="A218" s="7">
        <v>207</v>
      </c>
      <c r="B218" s="136" t="s">
        <v>137</v>
      </c>
      <c r="C218" s="125">
        <v>269</v>
      </c>
      <c r="D218" s="84">
        <v>0.115</v>
      </c>
      <c r="E218" s="84" t="s">
        <v>233</v>
      </c>
      <c r="F218" s="69">
        <v>36168</v>
      </c>
      <c r="G218" s="69">
        <v>39995</v>
      </c>
      <c r="H218" s="86" t="s">
        <v>398</v>
      </c>
      <c r="I218" s="65">
        <f t="shared" si="38"/>
        <v>159378.34860000006</v>
      </c>
      <c r="J218" s="17">
        <f t="shared" si="39"/>
        <v>24955.461823788002</v>
      </c>
      <c r="K218" s="18">
        <f t="shared" si="41"/>
        <v>0.15657999999999997</v>
      </c>
      <c r="L218" s="19">
        <f t="shared" si="40"/>
        <v>20487.482669633988</v>
      </c>
      <c r="M218" s="127">
        <v>41282.943600000021</v>
      </c>
      <c r="N218" s="128">
        <v>6464.0833088879981</v>
      </c>
      <c r="O218" s="129">
        <v>5202.3041937059979</v>
      </c>
      <c r="P218" s="127">
        <v>53230.091400000041</v>
      </c>
      <c r="Q218" s="128">
        <v>8334.7677114120052</v>
      </c>
      <c r="R218" s="129">
        <v>6799.9186223219949</v>
      </c>
      <c r="S218" s="127">
        <v>44754.368400000021</v>
      </c>
      <c r="T218" s="128">
        <v>7007.6390040719989</v>
      </c>
      <c r="U218" s="129">
        <v>5893.8630140579999</v>
      </c>
      <c r="V218" s="127">
        <v>14032.961999999994</v>
      </c>
      <c r="W218" s="128">
        <v>2197.2811899599997</v>
      </c>
      <c r="X218" s="129">
        <v>1867.6024360739987</v>
      </c>
      <c r="Y218" s="127">
        <v>5040.8771999999981</v>
      </c>
      <c r="Z218" s="128">
        <v>789.30055197600007</v>
      </c>
      <c r="AA218" s="129">
        <v>641.13922284600028</v>
      </c>
      <c r="AB218" s="127">
        <v>1037.106</v>
      </c>
      <c r="AC218" s="128">
        <v>162.39005748000005</v>
      </c>
      <c r="AD218" s="129">
        <v>82.655180627999997</v>
      </c>
      <c r="AE218" s="127"/>
      <c r="AF218" s="128"/>
      <c r="AG218" s="129"/>
      <c r="AH218" s="127"/>
      <c r="AI218" s="128"/>
      <c r="AJ218" s="129"/>
      <c r="AK218" s="127"/>
      <c r="AL218" s="128"/>
      <c r="AM218" s="129"/>
      <c r="AN218" s="144"/>
      <c r="AO218" s="143"/>
      <c r="AP218" s="129"/>
      <c r="AQ218" s="144"/>
      <c r="AR218" s="143"/>
      <c r="AS218" s="129"/>
      <c r="AT218" s="144"/>
      <c r="AU218" s="143"/>
      <c r="AV218" s="129"/>
    </row>
    <row r="219" spans="1:48" x14ac:dyDescent="0.25">
      <c r="A219" s="7">
        <v>208</v>
      </c>
      <c r="B219" s="136" t="s">
        <v>138</v>
      </c>
      <c r="C219" s="125">
        <v>270</v>
      </c>
      <c r="D219" s="84">
        <v>0.15</v>
      </c>
      <c r="E219" s="84" t="s">
        <v>233</v>
      </c>
      <c r="F219" s="69">
        <v>37606</v>
      </c>
      <c r="G219" s="69">
        <v>39479</v>
      </c>
      <c r="H219" s="86" t="s">
        <v>399</v>
      </c>
      <c r="I219" s="65">
        <f t="shared" si="38"/>
        <v>181180.19599999991</v>
      </c>
      <c r="J219" s="17">
        <f t="shared" si="39"/>
        <v>28369.195089680001</v>
      </c>
      <c r="K219" s="18">
        <f t="shared" si="41"/>
        <v>0.15658000000000008</v>
      </c>
      <c r="L219" s="19">
        <f t="shared" si="40"/>
        <v>23308.258381439995</v>
      </c>
      <c r="M219" s="127">
        <v>45383.367999999908</v>
      </c>
      <c r="N219" s="128">
        <v>7106.1277614400051</v>
      </c>
      <c r="O219" s="129">
        <v>5705.2608725799892</v>
      </c>
      <c r="P219" s="127">
        <v>51016.296000000002</v>
      </c>
      <c r="Q219" s="128">
        <v>7988.1316276799962</v>
      </c>
      <c r="R219" s="129">
        <v>6519.0018472799984</v>
      </c>
      <c r="S219" s="127">
        <v>45304.336000000003</v>
      </c>
      <c r="T219" s="128">
        <v>7093.7529308799949</v>
      </c>
      <c r="U219" s="129">
        <v>6008.904759300005</v>
      </c>
      <c r="V219" s="127">
        <v>19990.115999999987</v>
      </c>
      <c r="W219" s="128">
        <v>3130.0523632800032</v>
      </c>
      <c r="X219" s="129">
        <v>2647.5518060999993</v>
      </c>
      <c r="Y219" s="127">
        <v>11514.684000000012</v>
      </c>
      <c r="Z219" s="128">
        <v>1802.9692207200019</v>
      </c>
      <c r="AA219" s="129">
        <v>1514.5383479199984</v>
      </c>
      <c r="AB219" s="127">
        <v>7971.3960000000043</v>
      </c>
      <c r="AC219" s="128">
        <v>1248.1611856800005</v>
      </c>
      <c r="AD219" s="129">
        <v>913.00074825999968</v>
      </c>
      <c r="AE219" s="127"/>
      <c r="AF219" s="128"/>
      <c r="AG219" s="129"/>
      <c r="AH219" s="127"/>
      <c r="AI219" s="128"/>
      <c r="AJ219" s="129"/>
      <c r="AK219" s="127"/>
      <c r="AL219" s="128"/>
      <c r="AM219" s="129"/>
      <c r="AN219" s="144"/>
      <c r="AO219" s="143"/>
      <c r="AP219" s="129"/>
      <c r="AQ219" s="144"/>
      <c r="AR219" s="143"/>
      <c r="AS219" s="129"/>
      <c r="AT219" s="144"/>
      <c r="AU219" s="143"/>
      <c r="AV219" s="129"/>
    </row>
    <row r="220" spans="1:48" x14ac:dyDescent="0.25">
      <c r="A220" s="7">
        <v>209</v>
      </c>
      <c r="B220" s="136" t="s">
        <v>139</v>
      </c>
      <c r="C220" s="125">
        <v>271</v>
      </c>
      <c r="D220" s="84">
        <v>0.09</v>
      </c>
      <c r="E220" s="84" t="s">
        <v>233</v>
      </c>
      <c r="F220" s="69">
        <v>37372</v>
      </c>
      <c r="G220" s="69">
        <v>39965</v>
      </c>
      <c r="H220" s="86" t="s">
        <v>400</v>
      </c>
      <c r="I220" s="65">
        <f t="shared" si="38"/>
        <v>119013.05417039998</v>
      </c>
      <c r="J220" s="17">
        <f t="shared" si="39"/>
        <v>18635.064022001228</v>
      </c>
      <c r="K220" s="18">
        <f t="shared" si="41"/>
        <v>0.15658</v>
      </c>
      <c r="L220" s="19">
        <f t="shared" si="40"/>
        <v>15494.197582871382</v>
      </c>
      <c r="M220" s="127">
        <v>30550.28323859999</v>
      </c>
      <c r="N220" s="128">
        <v>4783.5633494999856</v>
      </c>
      <c r="O220" s="129">
        <v>3852.5738075894428</v>
      </c>
      <c r="P220" s="127">
        <v>19259.572661999999</v>
      </c>
      <c r="Q220" s="128">
        <v>3015.663887415963</v>
      </c>
      <c r="R220" s="129">
        <v>2510.6716225414061</v>
      </c>
      <c r="S220" s="127">
        <v>36547.644765599987</v>
      </c>
      <c r="T220" s="128">
        <v>5722.6302173976464</v>
      </c>
      <c r="U220" s="129">
        <v>4857.2431206120018</v>
      </c>
      <c r="V220" s="127">
        <v>16660.981654199993</v>
      </c>
      <c r="W220" s="128">
        <v>2608.7765074146323</v>
      </c>
      <c r="X220" s="129">
        <v>2212.3995995766704</v>
      </c>
      <c r="Y220" s="127">
        <v>11779.179953399997</v>
      </c>
      <c r="Z220" s="128">
        <v>1844.3839971033728</v>
      </c>
      <c r="AA220" s="129">
        <v>1552.2041358644046</v>
      </c>
      <c r="AB220" s="127">
        <v>4215.391896600001</v>
      </c>
      <c r="AC220" s="128">
        <v>660.04606316962793</v>
      </c>
      <c r="AD220" s="129">
        <v>509.10529668745465</v>
      </c>
      <c r="AE220" s="127"/>
      <c r="AF220" s="128"/>
      <c r="AG220" s="129"/>
      <c r="AH220" s="127"/>
      <c r="AI220" s="128"/>
      <c r="AJ220" s="129"/>
      <c r="AK220" s="127"/>
      <c r="AL220" s="128"/>
      <c r="AM220" s="129"/>
      <c r="AN220" s="144"/>
      <c r="AO220" s="143"/>
      <c r="AP220" s="129"/>
      <c r="AQ220" s="144"/>
      <c r="AR220" s="143"/>
      <c r="AS220" s="129"/>
      <c r="AT220" s="144"/>
      <c r="AU220" s="143"/>
      <c r="AV220" s="129"/>
    </row>
    <row r="221" spans="1:48" x14ac:dyDescent="0.25">
      <c r="A221" s="7">
        <v>210</v>
      </c>
      <c r="B221" s="136" t="s">
        <v>140</v>
      </c>
      <c r="C221" s="125">
        <v>272</v>
      </c>
      <c r="D221" s="84">
        <v>2.0500000000000001E-2</v>
      </c>
      <c r="E221" s="84" t="s">
        <v>233</v>
      </c>
      <c r="F221" s="69">
        <v>40612</v>
      </c>
      <c r="G221" s="69">
        <v>40612</v>
      </c>
      <c r="H221" s="86" t="s">
        <v>401</v>
      </c>
      <c r="I221" s="65">
        <f t="shared" si="38"/>
        <v>13153.402100000001</v>
      </c>
      <c r="J221" s="17">
        <f t="shared" si="39"/>
        <v>2528.9682633919997</v>
      </c>
      <c r="K221" s="18">
        <f t="shared" si="41"/>
        <v>0.19226723581969712</v>
      </c>
      <c r="L221" s="19">
        <f t="shared" si="40"/>
        <v>2165.4640262849998</v>
      </c>
      <c r="M221" s="127">
        <v>2970.5684999999989</v>
      </c>
      <c r="N221" s="128">
        <v>585.67728546000012</v>
      </c>
      <c r="O221" s="129">
        <v>494.51837418399987</v>
      </c>
      <c r="P221" s="127">
        <v>4105.8132000000005</v>
      </c>
      <c r="Q221" s="128">
        <v>809.50213051199876</v>
      </c>
      <c r="R221" s="129">
        <v>691.90902134600015</v>
      </c>
      <c r="S221" s="127">
        <v>3755.2181000000014</v>
      </c>
      <c r="T221" s="128">
        <v>740.37880059600081</v>
      </c>
      <c r="U221" s="129">
        <v>647.69499046100032</v>
      </c>
      <c r="V221" s="127">
        <v>1118.3775000000005</v>
      </c>
      <c r="W221" s="128">
        <v>203.59385312000015</v>
      </c>
      <c r="X221" s="129">
        <v>177.75494879399983</v>
      </c>
      <c r="Y221" s="127">
        <v>717.81699999999978</v>
      </c>
      <c r="Z221" s="128">
        <v>113.2212754100001</v>
      </c>
      <c r="AA221" s="129">
        <v>94.867509381999952</v>
      </c>
      <c r="AB221" s="127">
        <v>485.60780000000011</v>
      </c>
      <c r="AC221" s="128">
        <v>76.594918294000038</v>
      </c>
      <c r="AD221" s="129">
        <v>58.719182117999964</v>
      </c>
      <c r="AE221" s="127"/>
      <c r="AF221" s="128"/>
      <c r="AG221" s="129"/>
      <c r="AH221" s="127"/>
      <c r="AI221" s="128"/>
      <c r="AJ221" s="129"/>
      <c r="AK221" s="127"/>
      <c r="AL221" s="128"/>
      <c r="AM221" s="129"/>
      <c r="AN221" s="144"/>
      <c r="AO221" s="143"/>
      <c r="AP221" s="129"/>
      <c r="AQ221" s="144"/>
      <c r="AR221" s="143"/>
      <c r="AS221" s="129"/>
      <c r="AT221" s="144"/>
      <c r="AU221" s="143"/>
      <c r="AV221" s="129"/>
    </row>
    <row r="222" spans="1:48" x14ac:dyDescent="0.25">
      <c r="A222" s="7">
        <v>211</v>
      </c>
      <c r="B222" s="136" t="s">
        <v>141</v>
      </c>
      <c r="C222" s="125">
        <v>274</v>
      </c>
      <c r="D222" s="84">
        <v>0.1</v>
      </c>
      <c r="E222" s="84" t="s">
        <v>233</v>
      </c>
      <c r="F222" s="69">
        <v>37617</v>
      </c>
      <c r="G222" s="69">
        <v>40026</v>
      </c>
      <c r="H222" s="86" t="s">
        <v>402</v>
      </c>
      <c r="I222" s="65">
        <f t="shared" si="38"/>
        <v>232571.03320000006</v>
      </c>
      <c r="J222" s="17">
        <f t="shared" si="39"/>
        <v>36415.972378456012</v>
      </c>
      <c r="K222" s="18">
        <f t="shared" si="41"/>
        <v>0.15658</v>
      </c>
      <c r="L222" s="19">
        <f t="shared" si="40"/>
        <v>30036.69974010401</v>
      </c>
      <c r="M222" s="127">
        <v>58628.279600000074</v>
      </c>
      <c r="N222" s="128">
        <v>9180.0160197680016</v>
      </c>
      <c r="O222" s="129">
        <v>7372.5108828000057</v>
      </c>
      <c r="P222" s="127">
        <v>50414.997599999995</v>
      </c>
      <c r="Q222" s="128">
        <v>7893.9803242080034</v>
      </c>
      <c r="R222" s="129">
        <v>6496.0626711160057</v>
      </c>
      <c r="S222" s="127">
        <v>53101.988400000009</v>
      </c>
      <c r="T222" s="128">
        <v>8314.7093436720006</v>
      </c>
      <c r="U222" s="129">
        <v>7026.8167483039961</v>
      </c>
      <c r="V222" s="127">
        <v>34843.087999999996</v>
      </c>
      <c r="W222" s="128">
        <v>5455.7307190400024</v>
      </c>
      <c r="X222" s="129">
        <v>4620.4737533639991</v>
      </c>
      <c r="Y222" s="127">
        <v>24698.382400000013</v>
      </c>
      <c r="Z222" s="128">
        <v>3867.2727161920038</v>
      </c>
      <c r="AA222" s="129">
        <v>3254.2560006280014</v>
      </c>
      <c r="AB222" s="127">
        <v>10884.297200000012</v>
      </c>
      <c r="AC222" s="128">
        <v>1704.2632555759997</v>
      </c>
      <c r="AD222" s="129">
        <v>1266.5796838919982</v>
      </c>
      <c r="AE222" s="127"/>
      <c r="AF222" s="128"/>
      <c r="AG222" s="129"/>
      <c r="AH222" s="127"/>
      <c r="AI222" s="128"/>
      <c r="AJ222" s="129"/>
      <c r="AK222" s="127"/>
      <c r="AL222" s="128"/>
      <c r="AM222" s="129"/>
      <c r="AN222" s="144"/>
      <c r="AO222" s="143"/>
      <c r="AP222" s="129"/>
      <c r="AQ222" s="144"/>
      <c r="AR222" s="143"/>
      <c r="AS222" s="129"/>
      <c r="AT222" s="144"/>
      <c r="AU222" s="143"/>
      <c r="AV222" s="129"/>
    </row>
    <row r="223" spans="1:48" x14ac:dyDescent="0.25">
      <c r="A223" s="7">
        <v>212</v>
      </c>
      <c r="B223" s="136" t="s">
        <v>143</v>
      </c>
      <c r="C223" s="125">
        <v>283</v>
      </c>
      <c r="D223" s="84">
        <v>0.34200000000000003</v>
      </c>
      <c r="E223" s="84" t="s">
        <v>233</v>
      </c>
      <c r="F223" s="69">
        <v>36243</v>
      </c>
      <c r="G223" s="69">
        <v>39508</v>
      </c>
      <c r="H223" s="86" t="s">
        <v>404</v>
      </c>
      <c r="I223" s="65">
        <f t="shared" si="38"/>
        <v>391385.83200000005</v>
      </c>
      <c r="J223" s="17">
        <f t="shared" si="39"/>
        <v>54840.982779839986</v>
      </c>
      <c r="K223" s="18">
        <f t="shared" si="41"/>
        <v>0.14011999999999994</v>
      </c>
      <c r="L223" s="19">
        <f t="shared" si="40"/>
        <v>44063.083440000002</v>
      </c>
      <c r="M223" s="127">
        <v>110929.76400000005</v>
      </c>
      <c r="N223" s="128">
        <v>15543.47853167999</v>
      </c>
      <c r="O223" s="129">
        <v>12175.755663240005</v>
      </c>
      <c r="P223" s="127">
        <v>115762.33200000002</v>
      </c>
      <c r="Q223" s="128">
        <v>16220.617959839992</v>
      </c>
      <c r="R223" s="129">
        <v>12847.419129240001</v>
      </c>
      <c r="S223" s="127">
        <v>116281.36799999996</v>
      </c>
      <c r="T223" s="128">
        <v>16293.345284160005</v>
      </c>
      <c r="U223" s="129">
        <v>13455.495751679997</v>
      </c>
      <c r="V223" s="127">
        <v>28036.080000000016</v>
      </c>
      <c r="W223" s="128">
        <v>3928.4155296000044</v>
      </c>
      <c r="X223" s="129">
        <v>3298.953355680002</v>
      </c>
      <c r="Y223" s="127">
        <v>14915.508000000007</v>
      </c>
      <c r="Z223" s="128">
        <v>2089.9609809599983</v>
      </c>
      <c r="AA223" s="129">
        <v>1724.662864439998</v>
      </c>
      <c r="AB223" s="127">
        <v>5460.7799999999988</v>
      </c>
      <c r="AC223" s="128">
        <v>765.16449360000058</v>
      </c>
      <c r="AD223" s="129">
        <v>560.79667572000005</v>
      </c>
      <c r="AE223" s="127"/>
      <c r="AF223" s="128"/>
      <c r="AG223" s="129"/>
      <c r="AH223" s="127"/>
      <c r="AI223" s="128"/>
      <c r="AJ223" s="129"/>
      <c r="AK223" s="127"/>
      <c r="AL223" s="128"/>
      <c r="AM223" s="129"/>
      <c r="AN223" s="144"/>
      <c r="AO223" s="143"/>
      <c r="AP223" s="129"/>
      <c r="AQ223" s="144"/>
      <c r="AR223" s="143"/>
      <c r="AS223" s="129"/>
      <c r="AT223" s="144"/>
      <c r="AU223" s="143"/>
      <c r="AV223" s="129"/>
    </row>
    <row r="224" spans="1:48" x14ac:dyDescent="0.25">
      <c r="A224" s="7">
        <v>213</v>
      </c>
      <c r="B224" s="136" t="s">
        <v>144</v>
      </c>
      <c r="C224" s="125">
        <v>284</v>
      </c>
      <c r="D224" s="84">
        <v>0.40200000000000002</v>
      </c>
      <c r="E224" s="84" t="s">
        <v>233</v>
      </c>
      <c r="F224" s="69">
        <v>36929</v>
      </c>
      <c r="G224" s="69">
        <v>39508</v>
      </c>
      <c r="H224" s="86" t="s">
        <v>404</v>
      </c>
      <c r="I224" s="65">
        <f t="shared" si="38"/>
        <v>528903.96451200033</v>
      </c>
      <c r="J224" s="17">
        <f t="shared" si="39"/>
        <v>73062.793657687682</v>
      </c>
      <c r="K224" s="18">
        <f t="shared" si="41"/>
        <v>0.13813999999999993</v>
      </c>
      <c r="L224" s="19">
        <f t="shared" si="40"/>
        <v>58362.108023178138</v>
      </c>
      <c r="M224" s="127">
        <v>147710.13839999994</v>
      </c>
      <c r="N224" s="128">
        <v>20404.678518575995</v>
      </c>
      <c r="O224" s="129">
        <v>15904.336675572005</v>
      </c>
      <c r="P224" s="127">
        <v>161728.62479999993</v>
      </c>
      <c r="Q224" s="128">
        <v>22341.192229872009</v>
      </c>
      <c r="R224" s="129">
        <v>17554.463602272015</v>
      </c>
      <c r="S224" s="127">
        <v>152732.87880000027</v>
      </c>
      <c r="T224" s="128">
        <v>21098.519877431998</v>
      </c>
      <c r="U224" s="129">
        <v>17399.049173568004</v>
      </c>
      <c r="V224" s="127">
        <v>35127.652800000003</v>
      </c>
      <c r="W224" s="128">
        <v>4852.5339577919995</v>
      </c>
      <c r="X224" s="129">
        <v>4077.2708404920013</v>
      </c>
      <c r="Y224" s="127">
        <v>19224.177312000171</v>
      </c>
      <c r="Z224" s="128">
        <v>2655.6278538796864</v>
      </c>
      <c r="AA224" s="129">
        <v>2183.8223580421213</v>
      </c>
      <c r="AB224" s="127">
        <v>12380.49239999999</v>
      </c>
      <c r="AC224" s="128">
        <v>1710.2412201359996</v>
      </c>
      <c r="AD224" s="129">
        <v>1243.1653732319994</v>
      </c>
      <c r="AE224" s="127"/>
      <c r="AF224" s="128"/>
      <c r="AG224" s="129"/>
      <c r="AH224" s="127"/>
      <c r="AI224" s="128"/>
      <c r="AJ224" s="129"/>
      <c r="AK224" s="127"/>
      <c r="AL224" s="128"/>
      <c r="AM224" s="129"/>
      <c r="AN224" s="144"/>
      <c r="AO224" s="143"/>
      <c r="AP224" s="129"/>
      <c r="AQ224" s="144"/>
      <c r="AR224" s="143"/>
      <c r="AS224" s="129"/>
      <c r="AT224" s="144"/>
      <c r="AU224" s="143"/>
      <c r="AV224" s="129"/>
    </row>
    <row r="225" spans="1:48" x14ac:dyDescent="0.25">
      <c r="A225" s="7">
        <v>214</v>
      </c>
      <c r="B225" s="136" t="s">
        <v>145</v>
      </c>
      <c r="C225" s="125">
        <v>287</v>
      </c>
      <c r="D225" s="84">
        <v>5.1999999999999998E-2</v>
      </c>
      <c r="E225" s="84" t="s">
        <v>233</v>
      </c>
      <c r="F225" s="69">
        <v>36410</v>
      </c>
      <c r="G225" s="69">
        <v>39508</v>
      </c>
      <c r="H225" s="86" t="s">
        <v>405</v>
      </c>
      <c r="I225" s="65">
        <f t="shared" si="38"/>
        <v>79525.998299999992</v>
      </c>
      <c r="J225" s="17">
        <f t="shared" si="39"/>
        <v>12543.635711859004</v>
      </c>
      <c r="K225" s="18">
        <f t="shared" si="41"/>
        <v>0.15773000000000006</v>
      </c>
      <c r="L225" s="19">
        <f t="shared" si="40"/>
        <v>10367.540009343002</v>
      </c>
      <c r="M225" s="127">
        <v>17724.31769999996</v>
      </c>
      <c r="N225" s="128">
        <v>2795.6566308210035</v>
      </c>
      <c r="O225" s="129">
        <v>2257.7480231340014</v>
      </c>
      <c r="P225" s="127">
        <v>23132.695199999991</v>
      </c>
      <c r="Q225" s="128">
        <v>3648.7200138960002</v>
      </c>
      <c r="R225" s="129">
        <v>2976.742368890998</v>
      </c>
      <c r="S225" s="127">
        <v>21138.490800000029</v>
      </c>
      <c r="T225" s="128">
        <v>3334.1741538840006</v>
      </c>
      <c r="U225" s="129">
        <v>2820.3069924840024</v>
      </c>
      <c r="V225" s="127">
        <v>8163.4805999999971</v>
      </c>
      <c r="W225" s="128">
        <v>1287.6257950380002</v>
      </c>
      <c r="X225" s="129">
        <v>1107.8170288469998</v>
      </c>
      <c r="Y225" s="127">
        <v>5796.5145000000039</v>
      </c>
      <c r="Z225" s="128">
        <v>914.28423208499987</v>
      </c>
      <c r="AA225" s="129">
        <v>765.08037054000056</v>
      </c>
      <c r="AB225" s="127">
        <v>3570.4995000000022</v>
      </c>
      <c r="AC225" s="128">
        <v>563.17488613499961</v>
      </c>
      <c r="AD225" s="129">
        <v>439.84522544700008</v>
      </c>
      <c r="AE225" s="127"/>
      <c r="AF225" s="128"/>
      <c r="AG225" s="129"/>
      <c r="AH225" s="127"/>
      <c r="AI225" s="128"/>
      <c r="AJ225" s="129"/>
      <c r="AK225" s="127"/>
      <c r="AL225" s="128"/>
      <c r="AM225" s="129"/>
      <c r="AN225" s="144"/>
      <c r="AO225" s="143"/>
      <c r="AP225" s="129"/>
      <c r="AQ225" s="144"/>
      <c r="AR225" s="143"/>
      <c r="AS225" s="129"/>
      <c r="AT225" s="144"/>
      <c r="AU225" s="143"/>
      <c r="AV225" s="129"/>
    </row>
    <row r="226" spans="1:48" x14ac:dyDescent="0.25">
      <c r="A226" s="7">
        <v>215</v>
      </c>
      <c r="B226" s="136" t="s">
        <v>146</v>
      </c>
      <c r="C226" s="125">
        <v>285</v>
      </c>
      <c r="D226" s="84">
        <v>0.16200000000000001</v>
      </c>
      <c r="E226" s="84" t="s">
        <v>233</v>
      </c>
      <c r="F226" s="69">
        <v>37449</v>
      </c>
      <c r="G226" s="69">
        <v>39508</v>
      </c>
      <c r="H226" s="86" t="s">
        <v>406</v>
      </c>
      <c r="I226" s="65">
        <f t="shared" ref="I226:I240" si="42">M226+P226+S226+V226+Y226+AB226+AE226+AH226+AK226+AN226+AQ226+AT226</f>
        <v>97576.01039999997</v>
      </c>
      <c r="J226" s="17">
        <f t="shared" ref="J226:J240" si="43">N226+Q226+T226+W226+Z226+AC226+AF226+AI226+AL226+AO226+AR226+AU226</f>
        <v>14918.396230055998</v>
      </c>
      <c r="K226" s="18">
        <f t="shared" ref="K226" si="44">J226/I226</f>
        <v>0.15289000000000003</v>
      </c>
      <c r="L226" s="19">
        <f t="shared" ref="L226:L240" si="45">O226+R226+U226+X226+AA226+AD226+AG226+AJ226+AM226+AP226+AS226+AV226</f>
        <v>12277.109449217996</v>
      </c>
      <c r="M226" s="127">
        <v>24882.229800000012</v>
      </c>
      <c r="N226" s="128">
        <v>3804.2441141220029</v>
      </c>
      <c r="O226" s="129">
        <v>3038.6370189119975</v>
      </c>
      <c r="P226" s="127">
        <v>31239.882599999979</v>
      </c>
      <c r="Q226" s="128">
        <v>4776.2656507139955</v>
      </c>
      <c r="R226" s="129">
        <v>3882.639086747999</v>
      </c>
      <c r="S226" s="127">
        <v>31972.198199999981</v>
      </c>
      <c r="T226" s="128">
        <v>4888.2293827980002</v>
      </c>
      <c r="U226" s="129">
        <v>4116.3997801139994</v>
      </c>
      <c r="V226" s="127">
        <v>7633.6602000000003</v>
      </c>
      <c r="W226" s="128">
        <v>1167.1103079780003</v>
      </c>
      <c r="X226" s="129">
        <v>1007.691268164</v>
      </c>
      <c r="Y226" s="127">
        <v>1241.6393999999987</v>
      </c>
      <c r="Z226" s="128">
        <v>189.83424786599994</v>
      </c>
      <c r="AA226" s="129">
        <v>159.53658267599997</v>
      </c>
      <c r="AB226" s="127">
        <v>606.40019999999959</v>
      </c>
      <c r="AC226" s="128">
        <v>92.712526577999995</v>
      </c>
      <c r="AD226" s="129">
        <v>72.205712604000013</v>
      </c>
      <c r="AE226" s="127"/>
      <c r="AF226" s="128"/>
      <c r="AG226" s="129"/>
      <c r="AH226" s="127"/>
      <c r="AI226" s="128"/>
      <c r="AJ226" s="129"/>
      <c r="AK226" s="127"/>
      <c r="AL226" s="128"/>
      <c r="AM226" s="129"/>
      <c r="AN226" s="144"/>
      <c r="AO226" s="143"/>
      <c r="AP226" s="129"/>
      <c r="AQ226" s="144"/>
      <c r="AR226" s="143"/>
      <c r="AS226" s="129"/>
      <c r="AT226" s="144"/>
      <c r="AU226" s="143"/>
      <c r="AV226" s="129"/>
    </row>
    <row r="227" spans="1:48" x14ac:dyDescent="0.25">
      <c r="A227" s="7">
        <v>216</v>
      </c>
      <c r="B227" s="136" t="s">
        <v>142</v>
      </c>
      <c r="C227" s="125">
        <v>286</v>
      </c>
      <c r="D227" s="84">
        <v>7.4999999999999997E-2</v>
      </c>
      <c r="E227" s="84" t="s">
        <v>233</v>
      </c>
      <c r="F227" s="69">
        <v>37518</v>
      </c>
      <c r="G227" s="69">
        <v>39508</v>
      </c>
      <c r="H227" s="86" t="s">
        <v>403</v>
      </c>
      <c r="I227" s="65">
        <f t="shared" si="42"/>
        <v>55524.131099999991</v>
      </c>
      <c r="J227" s="17">
        <f t="shared" si="43"/>
        <v>8757.8211984030022</v>
      </c>
      <c r="K227" s="18">
        <f t="shared" si="41"/>
        <v>0.15773000000000006</v>
      </c>
      <c r="L227" s="19">
        <f t="shared" si="45"/>
        <v>7222.294903881002</v>
      </c>
      <c r="M227" s="127">
        <v>13250.803200000006</v>
      </c>
      <c r="N227" s="128">
        <v>2090.049188735999</v>
      </c>
      <c r="O227" s="129">
        <v>1688.9475260340021</v>
      </c>
      <c r="P227" s="127">
        <v>15062.87249999999</v>
      </c>
      <c r="Q227" s="128">
        <v>2375.8668794250038</v>
      </c>
      <c r="R227" s="129">
        <v>1945.1382877559984</v>
      </c>
      <c r="S227" s="127">
        <v>15546.567299999999</v>
      </c>
      <c r="T227" s="128">
        <v>2452.160060229</v>
      </c>
      <c r="U227" s="129">
        <v>2076.7966993920018</v>
      </c>
      <c r="V227" s="127">
        <v>5334.5195999999978</v>
      </c>
      <c r="W227" s="128">
        <v>841.41377650799984</v>
      </c>
      <c r="X227" s="129">
        <v>722.72714591400029</v>
      </c>
      <c r="Y227" s="127">
        <v>3782.6543999999985</v>
      </c>
      <c r="Z227" s="128">
        <v>596.63807851199977</v>
      </c>
      <c r="AA227" s="129">
        <v>498.68483467199991</v>
      </c>
      <c r="AB227" s="127">
        <v>2546.7141000000001</v>
      </c>
      <c r="AC227" s="128">
        <v>401.69321499300014</v>
      </c>
      <c r="AD227" s="129">
        <v>290.00041011299999</v>
      </c>
      <c r="AE227" s="127"/>
      <c r="AF227" s="128"/>
      <c r="AG227" s="129"/>
      <c r="AH227" s="127"/>
      <c r="AI227" s="128"/>
      <c r="AJ227" s="129"/>
      <c r="AK227" s="127"/>
      <c r="AL227" s="128"/>
      <c r="AM227" s="129"/>
      <c r="AN227" s="144"/>
      <c r="AO227" s="143"/>
      <c r="AP227" s="129"/>
      <c r="AQ227" s="144"/>
      <c r="AR227" s="143"/>
      <c r="AS227" s="129"/>
      <c r="AT227" s="144"/>
      <c r="AU227" s="143"/>
      <c r="AV227" s="129"/>
    </row>
    <row r="228" spans="1:48" x14ac:dyDescent="0.25">
      <c r="A228" s="7">
        <v>217</v>
      </c>
      <c r="B228" s="136" t="s">
        <v>147</v>
      </c>
      <c r="C228" s="125">
        <v>282</v>
      </c>
      <c r="D228" s="84">
        <v>0.10299999999999999</v>
      </c>
      <c r="E228" s="84" t="s">
        <v>233</v>
      </c>
      <c r="F228" s="69">
        <v>36237</v>
      </c>
      <c r="G228" s="69">
        <v>39508</v>
      </c>
      <c r="H228" s="86" t="s">
        <v>407</v>
      </c>
      <c r="I228" s="65">
        <f t="shared" si="42"/>
        <v>89687.972000000009</v>
      </c>
      <c r="J228" s="17">
        <f t="shared" si="43"/>
        <v>14043.34265576</v>
      </c>
      <c r="K228" s="18">
        <f t="shared" si="41"/>
        <v>0.15657999999999997</v>
      </c>
      <c r="L228" s="19">
        <f t="shared" si="45"/>
        <v>11512.905210012002</v>
      </c>
      <c r="M228" s="127">
        <v>22177.3</v>
      </c>
      <c r="N228" s="128">
        <v>3472.5216340000015</v>
      </c>
      <c r="O228" s="129">
        <v>2795.1301659520004</v>
      </c>
      <c r="P228" s="127">
        <v>23897.284399999986</v>
      </c>
      <c r="Q228" s="128">
        <v>3741.8367913520005</v>
      </c>
      <c r="R228" s="129">
        <v>3058.7666212880013</v>
      </c>
      <c r="S228" s="127">
        <v>23668.18160000004</v>
      </c>
      <c r="T228" s="128">
        <v>3705.9638749279975</v>
      </c>
      <c r="U228" s="129">
        <v>3139.079719104001</v>
      </c>
      <c r="V228" s="127">
        <v>8493.9971999999907</v>
      </c>
      <c r="W228" s="128">
        <v>1329.9900815760011</v>
      </c>
      <c r="X228" s="129">
        <v>1132.6081310279997</v>
      </c>
      <c r="Y228" s="127">
        <v>6834.2320000000063</v>
      </c>
      <c r="Z228" s="128">
        <v>1070.104046559999</v>
      </c>
      <c r="AA228" s="129">
        <v>880.06147790000011</v>
      </c>
      <c r="AB228" s="127">
        <v>4616.9767999999949</v>
      </c>
      <c r="AC228" s="128">
        <v>722.92622734399993</v>
      </c>
      <c r="AD228" s="129">
        <v>507.25909473999991</v>
      </c>
      <c r="AE228" s="127"/>
      <c r="AF228" s="128"/>
      <c r="AG228" s="129"/>
      <c r="AH228" s="127"/>
      <c r="AI228" s="128"/>
      <c r="AJ228" s="129"/>
      <c r="AK228" s="127"/>
      <c r="AL228" s="128"/>
      <c r="AM228" s="129"/>
      <c r="AN228" s="144"/>
      <c r="AO228" s="143"/>
      <c r="AP228" s="129"/>
      <c r="AQ228" s="144"/>
      <c r="AR228" s="143"/>
      <c r="AS228" s="129"/>
      <c r="AT228" s="144"/>
      <c r="AU228" s="143"/>
      <c r="AV228" s="129"/>
    </row>
    <row r="229" spans="1:48" x14ac:dyDescent="0.25">
      <c r="A229" s="7">
        <v>218</v>
      </c>
      <c r="B229" s="58" t="s">
        <v>148</v>
      </c>
      <c r="C229" s="125">
        <v>288</v>
      </c>
      <c r="D229" s="84">
        <v>0.36</v>
      </c>
      <c r="E229" s="84" t="s">
        <v>233</v>
      </c>
      <c r="F229" s="69">
        <v>35328</v>
      </c>
      <c r="G229" s="69">
        <v>39448</v>
      </c>
      <c r="H229" s="86" t="s">
        <v>408</v>
      </c>
      <c r="I229" s="65">
        <f t="shared" si="42"/>
        <v>992647.69920000003</v>
      </c>
      <c r="J229" s="17">
        <f t="shared" si="43"/>
        <v>141809.65030771203</v>
      </c>
      <c r="K229" s="18">
        <f t="shared" si="41"/>
        <v>0.14286000000000001</v>
      </c>
      <c r="L229" s="19">
        <f t="shared" si="45"/>
        <v>114611.23194152402</v>
      </c>
      <c r="M229" s="127">
        <v>225375.0624</v>
      </c>
      <c r="N229" s="128">
        <v>32197.081414464006</v>
      </c>
      <c r="O229" s="129">
        <v>25255.412131764002</v>
      </c>
      <c r="P229" s="127">
        <v>243890.4360000001</v>
      </c>
      <c r="Q229" s="128">
        <v>34842.187686960016</v>
      </c>
      <c r="R229" s="129">
        <v>27953.835164256005</v>
      </c>
      <c r="S229" s="127">
        <v>239388.31559999989</v>
      </c>
      <c r="T229" s="128">
        <v>34199.014766616026</v>
      </c>
      <c r="U229" s="129">
        <v>28419.432449184002</v>
      </c>
      <c r="V229" s="127">
        <v>112556.88119999995</v>
      </c>
      <c r="W229" s="128">
        <v>16079.876048232001</v>
      </c>
      <c r="X229" s="129">
        <v>13483.763516291998</v>
      </c>
      <c r="Y229" s="127">
        <v>120485.03640000011</v>
      </c>
      <c r="Z229" s="128">
        <v>17212.492300103993</v>
      </c>
      <c r="AA229" s="129">
        <v>14175.234738912002</v>
      </c>
      <c r="AB229" s="127">
        <v>50951.967599999967</v>
      </c>
      <c r="AC229" s="128">
        <v>7278.9980913359968</v>
      </c>
      <c r="AD229" s="129">
        <v>5323.5539411160053</v>
      </c>
      <c r="AE229" s="127"/>
      <c r="AF229" s="128"/>
      <c r="AG229" s="129"/>
      <c r="AH229" s="127"/>
      <c r="AI229" s="128"/>
      <c r="AJ229" s="129"/>
      <c r="AK229" s="127"/>
      <c r="AL229" s="128"/>
      <c r="AM229" s="129"/>
      <c r="AN229" s="144"/>
      <c r="AO229" s="143"/>
      <c r="AP229" s="129"/>
      <c r="AQ229" s="144"/>
      <c r="AR229" s="143"/>
      <c r="AS229" s="129"/>
      <c r="AT229" s="144"/>
      <c r="AU229" s="143"/>
      <c r="AV229" s="129"/>
    </row>
    <row r="230" spans="1:48" x14ac:dyDescent="0.25">
      <c r="A230" s="7">
        <v>219</v>
      </c>
      <c r="B230" s="58" t="s">
        <v>647</v>
      </c>
      <c r="C230" s="125">
        <v>29</v>
      </c>
      <c r="D230" s="84">
        <v>4.1000000000000002E-2</v>
      </c>
      <c r="E230" s="84" t="s">
        <v>233</v>
      </c>
      <c r="F230" s="69">
        <v>39657</v>
      </c>
      <c r="G230" s="69">
        <v>39657</v>
      </c>
      <c r="H230" s="86" t="s">
        <v>409</v>
      </c>
      <c r="I230" s="65">
        <f t="shared" si="42"/>
        <v>100054.62000000007</v>
      </c>
      <c r="J230" s="17">
        <f t="shared" si="43"/>
        <v>15781.615212599992</v>
      </c>
      <c r="K230" s="18">
        <f t="shared" si="41"/>
        <v>0.15772999999999981</v>
      </c>
      <c r="L230" s="19">
        <f t="shared" si="45"/>
        <v>13066.982267360001</v>
      </c>
      <c r="M230" s="127">
        <v>17051.799999999996</v>
      </c>
      <c r="N230" s="128">
        <v>2689.5804139999964</v>
      </c>
      <c r="O230" s="129">
        <v>2148.8735704600008</v>
      </c>
      <c r="P230" s="127">
        <v>22059.19000000001</v>
      </c>
      <c r="Q230" s="128">
        <v>3479.3960386999956</v>
      </c>
      <c r="R230" s="129">
        <v>2857.7559929400009</v>
      </c>
      <c r="S230" s="127">
        <v>20017.476000000046</v>
      </c>
      <c r="T230" s="128">
        <v>3157.3564894799983</v>
      </c>
      <c r="U230" s="129">
        <v>2667.1494613400018</v>
      </c>
      <c r="V230" s="127">
        <v>21389.526000000009</v>
      </c>
      <c r="W230" s="128">
        <v>3373.7699359800022</v>
      </c>
      <c r="X230" s="129">
        <v>2878.0971813799961</v>
      </c>
      <c r="Y230" s="127">
        <v>13541.254000000003</v>
      </c>
      <c r="Z230" s="128">
        <v>2135.8619934200005</v>
      </c>
      <c r="AA230" s="129">
        <v>1800.3839345200008</v>
      </c>
      <c r="AB230" s="127">
        <v>5995.3740000000053</v>
      </c>
      <c r="AC230" s="128">
        <v>945.65034102000038</v>
      </c>
      <c r="AD230" s="129">
        <v>714.72212672000023</v>
      </c>
      <c r="AE230" s="127"/>
      <c r="AF230" s="128"/>
      <c r="AG230" s="129"/>
      <c r="AH230" s="127"/>
      <c r="AI230" s="128"/>
      <c r="AJ230" s="129"/>
      <c r="AK230" s="127"/>
      <c r="AL230" s="128"/>
      <c r="AM230" s="129"/>
      <c r="AN230" s="144"/>
      <c r="AO230" s="143"/>
      <c r="AP230" s="129"/>
      <c r="AQ230" s="144"/>
      <c r="AR230" s="143"/>
      <c r="AS230" s="129"/>
      <c r="AT230" s="144"/>
      <c r="AU230" s="143"/>
      <c r="AV230" s="129"/>
    </row>
    <row r="231" spans="1:48" x14ac:dyDescent="0.25">
      <c r="A231" s="7">
        <v>220</v>
      </c>
      <c r="B231" s="58" t="s">
        <v>149</v>
      </c>
      <c r="C231" s="125">
        <v>373</v>
      </c>
      <c r="D231" s="133">
        <v>0.99</v>
      </c>
      <c r="E231" s="74" t="s">
        <v>233</v>
      </c>
      <c r="F231" s="76">
        <v>41751</v>
      </c>
      <c r="G231" s="76">
        <v>41751</v>
      </c>
      <c r="H231" s="87" t="s">
        <v>450</v>
      </c>
      <c r="I231" s="65">
        <f t="shared" si="42"/>
        <v>3660706.9340088004</v>
      </c>
      <c r="J231" s="17">
        <f t="shared" si="43"/>
        <v>614083.5881799761</v>
      </c>
      <c r="K231" s="18">
        <f t="shared" si="41"/>
        <v>0.16774999999999995</v>
      </c>
      <c r="L231" s="19">
        <f t="shared" si="45"/>
        <v>513462.54887909978</v>
      </c>
      <c r="M231" s="127">
        <v>708238.25902440015</v>
      </c>
      <c r="N231" s="128">
        <v>118806.967951343</v>
      </c>
      <c r="O231" s="129">
        <v>96955.609021972676</v>
      </c>
      <c r="P231" s="127">
        <v>650604.37844999973</v>
      </c>
      <c r="Q231" s="128">
        <v>109138.88448498757</v>
      </c>
      <c r="R231" s="129">
        <v>90837.550858702481</v>
      </c>
      <c r="S231" s="127">
        <v>677765.00035920099</v>
      </c>
      <c r="T231" s="128">
        <v>113695.07881025577</v>
      </c>
      <c r="U231" s="129">
        <v>97363.612116453354</v>
      </c>
      <c r="V231" s="127">
        <v>675913.11523319944</v>
      </c>
      <c r="W231" s="128">
        <v>113384.42508036927</v>
      </c>
      <c r="X231" s="129">
        <v>97533.083114285153</v>
      </c>
      <c r="Y231" s="127">
        <v>580825.20292680024</v>
      </c>
      <c r="Z231" s="128">
        <v>97433.427790970673</v>
      </c>
      <c r="AA231" s="129">
        <v>83101.287991006058</v>
      </c>
      <c r="AB231" s="127">
        <v>367360.97801519971</v>
      </c>
      <c r="AC231" s="128">
        <v>61624.804062049734</v>
      </c>
      <c r="AD231" s="129">
        <v>47671.405776680076</v>
      </c>
      <c r="AE231" s="127"/>
      <c r="AF231" s="128"/>
      <c r="AG231" s="129"/>
      <c r="AH231" s="127"/>
      <c r="AI231" s="128"/>
      <c r="AJ231" s="129"/>
      <c r="AK231" s="127"/>
      <c r="AL231" s="128"/>
      <c r="AM231" s="129"/>
      <c r="AN231" s="144"/>
      <c r="AO231" s="143"/>
      <c r="AP231" s="129"/>
      <c r="AQ231" s="144"/>
      <c r="AR231" s="143"/>
      <c r="AS231" s="129"/>
      <c r="AT231" s="144"/>
      <c r="AU231" s="143"/>
      <c r="AV231" s="129"/>
    </row>
    <row r="232" spans="1:48" x14ac:dyDescent="0.25">
      <c r="A232" s="7">
        <v>221</v>
      </c>
      <c r="B232" s="58" t="s">
        <v>150</v>
      </c>
      <c r="C232" s="125">
        <v>301</v>
      </c>
      <c r="D232" s="84">
        <v>5.1999999999999998E-2</v>
      </c>
      <c r="E232" s="84" t="s">
        <v>233</v>
      </c>
      <c r="F232" s="69">
        <v>36222</v>
      </c>
      <c r="G232" s="69">
        <v>39387</v>
      </c>
      <c r="H232" s="86" t="s">
        <v>410</v>
      </c>
      <c r="I232" s="65">
        <f t="shared" si="42"/>
        <v>90965.964099999954</v>
      </c>
      <c r="J232" s="17">
        <f t="shared" si="43"/>
        <v>14348.061517492999</v>
      </c>
      <c r="K232" s="18">
        <f t="shared" si="41"/>
        <v>0.15773000000000006</v>
      </c>
      <c r="L232" s="19">
        <f t="shared" si="45"/>
        <v>11874.880866609003</v>
      </c>
      <c r="M232" s="127">
        <v>25612.383399999992</v>
      </c>
      <c r="N232" s="128">
        <v>4039.8412336820015</v>
      </c>
      <c r="O232" s="129">
        <v>3252.4101956990044</v>
      </c>
      <c r="P232" s="127">
        <v>27889.934199999996</v>
      </c>
      <c r="Q232" s="128">
        <v>4399.0793213660017</v>
      </c>
      <c r="R232" s="129">
        <v>3605.422153991999</v>
      </c>
      <c r="S232" s="127">
        <v>28691.106299999985</v>
      </c>
      <c r="T232" s="128">
        <v>4525.4481966989961</v>
      </c>
      <c r="U232" s="129">
        <v>3833.950290163998</v>
      </c>
      <c r="V232" s="127">
        <v>6983.5267999999978</v>
      </c>
      <c r="W232" s="128">
        <v>1101.5116821640004</v>
      </c>
      <c r="X232" s="129">
        <v>940.55595353399963</v>
      </c>
      <c r="Y232" s="127">
        <v>1789.0133999999991</v>
      </c>
      <c r="Z232" s="128">
        <v>282.18108358200004</v>
      </c>
      <c r="AA232" s="129">
        <v>242.54227322</v>
      </c>
      <c r="AB232" s="127">
        <v>0</v>
      </c>
      <c r="AC232" s="128">
        <v>0</v>
      </c>
      <c r="AD232" s="129">
        <v>0</v>
      </c>
      <c r="AE232" s="127"/>
      <c r="AF232" s="128"/>
      <c r="AG232" s="129"/>
      <c r="AH232" s="127"/>
      <c r="AI232" s="128"/>
      <c r="AJ232" s="129"/>
      <c r="AK232" s="127"/>
      <c r="AL232" s="128"/>
      <c r="AM232" s="129"/>
      <c r="AN232" s="144"/>
      <c r="AO232" s="143"/>
      <c r="AP232" s="129"/>
      <c r="AQ232" s="144"/>
      <c r="AR232" s="143"/>
      <c r="AS232" s="129"/>
      <c r="AT232" s="144"/>
      <c r="AU232" s="143"/>
      <c r="AV232" s="129"/>
    </row>
    <row r="233" spans="1:48" x14ac:dyDescent="0.25">
      <c r="A233" s="7">
        <v>222</v>
      </c>
      <c r="B233" s="58" t="s">
        <v>151</v>
      </c>
      <c r="C233" s="125">
        <v>302</v>
      </c>
      <c r="D233" s="84">
        <v>0.17499999999999999</v>
      </c>
      <c r="E233" s="84" t="s">
        <v>233</v>
      </c>
      <c r="F233" s="69">
        <v>36992</v>
      </c>
      <c r="G233" s="69">
        <v>39508</v>
      </c>
      <c r="H233" s="86" t="s">
        <v>411</v>
      </c>
      <c r="I233" s="65">
        <f t="shared" si="42"/>
        <v>255933.09389360002</v>
      </c>
      <c r="J233" s="17">
        <f t="shared" si="43"/>
        <v>36391.126620731004</v>
      </c>
      <c r="K233" s="18">
        <f t="shared" si="41"/>
        <v>0.14219000000000007</v>
      </c>
      <c r="L233" s="19">
        <f t="shared" si="45"/>
        <v>29086.216733933397</v>
      </c>
      <c r="M233" s="127">
        <v>58909.964414879971</v>
      </c>
      <c r="N233" s="128">
        <v>8376.4078401517945</v>
      </c>
      <c r="O233" s="129">
        <v>6559.2567280987723</v>
      </c>
      <c r="P233" s="127">
        <v>56344.289146000032</v>
      </c>
      <c r="Q233" s="128">
        <v>8011.5944736697402</v>
      </c>
      <c r="R233" s="129">
        <v>6424.359135059156</v>
      </c>
      <c r="S233" s="127">
        <v>40497.865511439988</v>
      </c>
      <c r="T233" s="128">
        <v>5758.3914970716578</v>
      </c>
      <c r="U233" s="129">
        <v>4780.9523946282152</v>
      </c>
      <c r="V233" s="127">
        <v>33043.793711760001</v>
      </c>
      <c r="W233" s="128">
        <v>4698.4970278751589</v>
      </c>
      <c r="X233" s="129">
        <v>3930.386882408764</v>
      </c>
      <c r="Y233" s="127">
        <v>35637.277760960023</v>
      </c>
      <c r="Z233" s="128">
        <v>5067.2645248309045</v>
      </c>
      <c r="AA233" s="129">
        <v>4171.2484308414487</v>
      </c>
      <c r="AB233" s="127">
        <v>31499.903348560019</v>
      </c>
      <c r="AC233" s="128">
        <v>4478.9712571317496</v>
      </c>
      <c r="AD233" s="129">
        <v>3220.0131628970421</v>
      </c>
      <c r="AE233" s="127"/>
      <c r="AF233" s="128"/>
      <c r="AG233" s="129"/>
      <c r="AH233" s="127"/>
      <c r="AI233" s="128"/>
      <c r="AJ233" s="129"/>
      <c r="AK233" s="127"/>
      <c r="AL233" s="128"/>
      <c r="AM233" s="129"/>
      <c r="AN233" s="144"/>
      <c r="AO233" s="143"/>
      <c r="AP233" s="129"/>
      <c r="AQ233" s="144"/>
      <c r="AR233" s="143"/>
      <c r="AS233" s="129"/>
      <c r="AT233" s="144"/>
      <c r="AU233" s="143"/>
      <c r="AV233" s="129"/>
    </row>
    <row r="234" spans="1:48" x14ac:dyDescent="0.25">
      <c r="A234" s="7">
        <v>223</v>
      </c>
      <c r="B234" s="58" t="s">
        <v>648</v>
      </c>
      <c r="C234" s="125">
        <v>303</v>
      </c>
      <c r="D234" s="84">
        <v>1.8499999999999999E-2</v>
      </c>
      <c r="E234" s="84" t="s">
        <v>233</v>
      </c>
      <c r="F234" s="69">
        <v>39993</v>
      </c>
      <c r="G234" s="69">
        <v>40057</v>
      </c>
      <c r="H234" s="86" t="s">
        <v>412</v>
      </c>
      <c r="I234" s="65">
        <f t="shared" si="42"/>
        <v>20557.824999999986</v>
      </c>
      <c r="J234" s="17">
        <f t="shared" si="43"/>
        <v>3242.5857372499991</v>
      </c>
      <c r="K234" s="18">
        <f t="shared" si="41"/>
        <v>0.15773000000000006</v>
      </c>
      <c r="L234" s="19">
        <f t="shared" si="45"/>
        <v>2686.0327977500006</v>
      </c>
      <c r="M234" s="127">
        <v>3759.550000000007</v>
      </c>
      <c r="N234" s="128">
        <v>592.99382150000054</v>
      </c>
      <c r="O234" s="129">
        <v>476.18601500000028</v>
      </c>
      <c r="P234" s="127">
        <v>4320.7749999999851</v>
      </c>
      <c r="Q234" s="128">
        <v>681.51584074999823</v>
      </c>
      <c r="R234" s="129">
        <v>553.32828524999979</v>
      </c>
      <c r="S234" s="127">
        <v>6602.0249999999978</v>
      </c>
      <c r="T234" s="128">
        <v>1041.3374032500005</v>
      </c>
      <c r="U234" s="129">
        <v>880.81568050000044</v>
      </c>
      <c r="V234" s="127">
        <v>2486.5999999999981</v>
      </c>
      <c r="W234" s="128">
        <v>392.21141800000009</v>
      </c>
      <c r="X234" s="129">
        <v>335.12137624999974</v>
      </c>
      <c r="Y234" s="127">
        <v>1989.2999999999988</v>
      </c>
      <c r="Z234" s="128">
        <v>313.77228899999989</v>
      </c>
      <c r="AA234" s="129">
        <v>268.4720322500001</v>
      </c>
      <c r="AB234" s="127">
        <v>1399.5749999999994</v>
      </c>
      <c r="AC234" s="128">
        <v>220.75496475</v>
      </c>
      <c r="AD234" s="129">
        <v>172.10940849999989</v>
      </c>
      <c r="AE234" s="127"/>
      <c r="AF234" s="128"/>
      <c r="AG234" s="129"/>
      <c r="AH234" s="127"/>
      <c r="AI234" s="128"/>
      <c r="AJ234" s="129"/>
      <c r="AK234" s="127"/>
      <c r="AL234" s="128"/>
      <c r="AM234" s="129"/>
      <c r="AN234" s="144"/>
      <c r="AO234" s="143"/>
      <c r="AP234" s="129"/>
      <c r="AQ234" s="144"/>
      <c r="AR234" s="143"/>
      <c r="AS234" s="129"/>
      <c r="AT234" s="144"/>
      <c r="AU234" s="143"/>
      <c r="AV234" s="129"/>
    </row>
    <row r="235" spans="1:48" x14ac:dyDescent="0.25">
      <c r="A235" s="7">
        <v>224</v>
      </c>
      <c r="B235" s="58" t="s">
        <v>470</v>
      </c>
      <c r="C235" s="125">
        <v>325</v>
      </c>
      <c r="D235" s="84">
        <v>5.5E-2</v>
      </c>
      <c r="E235" s="84" t="s">
        <v>233</v>
      </c>
      <c r="F235" s="69">
        <v>37480</v>
      </c>
      <c r="G235" s="69">
        <v>40026</v>
      </c>
      <c r="H235" s="86" t="s">
        <v>413</v>
      </c>
      <c r="I235" s="65">
        <f t="shared" si="42"/>
        <v>116450.96819999996</v>
      </c>
      <c r="J235" s="17">
        <f t="shared" si="43"/>
        <v>18367.811214186011</v>
      </c>
      <c r="K235" s="18">
        <f t="shared" si="41"/>
        <v>0.15773000000000015</v>
      </c>
      <c r="L235" s="19">
        <f t="shared" si="45"/>
        <v>15140.598742134001</v>
      </c>
      <c r="M235" s="127">
        <v>24320.20529999998</v>
      </c>
      <c r="N235" s="128">
        <v>3836.0259819690041</v>
      </c>
      <c r="O235" s="129">
        <v>3083.8843540680018</v>
      </c>
      <c r="P235" s="127">
        <v>18778.958399999985</v>
      </c>
      <c r="Q235" s="128">
        <v>2962.0051084320035</v>
      </c>
      <c r="R235" s="129">
        <v>2442.5431170449992</v>
      </c>
      <c r="S235" s="127">
        <v>19907.814599999994</v>
      </c>
      <c r="T235" s="128">
        <v>3140.0595968579973</v>
      </c>
      <c r="U235" s="129">
        <v>2664.8871708960019</v>
      </c>
      <c r="V235" s="127">
        <v>20106.872399999993</v>
      </c>
      <c r="W235" s="128">
        <v>3171.4569836520041</v>
      </c>
      <c r="X235" s="129">
        <v>2709.9692040779978</v>
      </c>
      <c r="Y235" s="127">
        <v>21343.535400000001</v>
      </c>
      <c r="Z235" s="128">
        <v>3366.5158386419971</v>
      </c>
      <c r="AA235" s="129">
        <v>2824.8577694340024</v>
      </c>
      <c r="AB235" s="127">
        <v>11993.582100000009</v>
      </c>
      <c r="AC235" s="128">
        <v>1891.7477046330014</v>
      </c>
      <c r="AD235" s="129">
        <v>1414.4571266129992</v>
      </c>
      <c r="AE235" s="127"/>
      <c r="AF235" s="128"/>
      <c r="AG235" s="129"/>
      <c r="AH235" s="127"/>
      <c r="AI235" s="128"/>
      <c r="AJ235" s="129"/>
      <c r="AK235" s="127"/>
      <c r="AL235" s="128"/>
      <c r="AM235" s="129"/>
      <c r="AN235" s="144"/>
      <c r="AO235" s="143"/>
      <c r="AP235" s="129"/>
      <c r="AQ235" s="144"/>
      <c r="AR235" s="143"/>
      <c r="AS235" s="129"/>
      <c r="AT235" s="144"/>
      <c r="AU235" s="143"/>
      <c r="AV235" s="129"/>
    </row>
    <row r="236" spans="1:48" x14ac:dyDescent="0.25">
      <c r="A236" s="7">
        <v>225</v>
      </c>
      <c r="B236" s="58" t="s">
        <v>469</v>
      </c>
      <c r="C236" s="125">
        <v>326</v>
      </c>
      <c r="D236" s="84">
        <v>0.11</v>
      </c>
      <c r="E236" s="84" t="s">
        <v>233</v>
      </c>
      <c r="F236" s="69">
        <v>37519</v>
      </c>
      <c r="G236" s="69">
        <v>40026</v>
      </c>
      <c r="H236" s="86" t="s">
        <v>414</v>
      </c>
      <c r="I236" s="65">
        <f t="shared" si="42"/>
        <v>172305.69519999996</v>
      </c>
      <c r="J236" s="17">
        <f t="shared" si="43"/>
        <v>26979.625754415996</v>
      </c>
      <c r="K236" s="18">
        <f t="shared" si="41"/>
        <v>0.15658000000000002</v>
      </c>
      <c r="L236" s="19">
        <f t="shared" si="45"/>
        <v>22172.694639264002</v>
      </c>
      <c r="M236" s="127">
        <v>34635.373599999999</v>
      </c>
      <c r="N236" s="128">
        <v>5423.206798287998</v>
      </c>
      <c r="O236" s="129">
        <v>4358.7206340199991</v>
      </c>
      <c r="P236" s="127">
        <v>32820.499999999993</v>
      </c>
      <c r="Q236" s="128">
        <v>5139.0338899999942</v>
      </c>
      <c r="R236" s="129">
        <v>4202.8521848240007</v>
      </c>
      <c r="S236" s="127">
        <v>34564.651599999983</v>
      </c>
      <c r="T236" s="128">
        <v>5412.1331475280012</v>
      </c>
      <c r="U236" s="129">
        <v>4576.9906254200014</v>
      </c>
      <c r="V236" s="127">
        <v>25112.503999999975</v>
      </c>
      <c r="W236" s="128">
        <v>3932.115876320001</v>
      </c>
      <c r="X236" s="129">
        <v>3358.0140104599991</v>
      </c>
      <c r="Y236" s="127">
        <v>27386.818400000022</v>
      </c>
      <c r="Z236" s="128">
        <v>4288.2280250720023</v>
      </c>
      <c r="AA236" s="129">
        <v>3583.0440185920024</v>
      </c>
      <c r="AB236" s="127">
        <v>17785.84759999999</v>
      </c>
      <c r="AC236" s="128">
        <v>2784.9080172079998</v>
      </c>
      <c r="AD236" s="129">
        <v>2093.0731659480002</v>
      </c>
      <c r="AE236" s="127"/>
      <c r="AF236" s="128"/>
      <c r="AG236" s="129"/>
      <c r="AH236" s="127"/>
      <c r="AI236" s="128"/>
      <c r="AJ236" s="129"/>
      <c r="AK236" s="127"/>
      <c r="AL236" s="128"/>
      <c r="AM236" s="129"/>
      <c r="AN236" s="144"/>
      <c r="AO236" s="143"/>
      <c r="AP236" s="129"/>
      <c r="AQ236" s="144"/>
      <c r="AR236" s="143"/>
      <c r="AS236" s="129"/>
      <c r="AT236" s="144"/>
      <c r="AU236" s="143"/>
      <c r="AV236" s="129"/>
    </row>
    <row r="237" spans="1:48" x14ac:dyDescent="0.25">
      <c r="A237" s="7">
        <v>226</v>
      </c>
      <c r="B237" s="58" t="s">
        <v>468</v>
      </c>
      <c r="C237" s="125">
        <v>327</v>
      </c>
      <c r="D237" s="84">
        <v>4.4999999999999998E-2</v>
      </c>
      <c r="E237" s="84" t="s">
        <v>233</v>
      </c>
      <c r="F237" s="69">
        <v>37230</v>
      </c>
      <c r="G237" s="69">
        <v>40026</v>
      </c>
      <c r="H237" s="86" t="s">
        <v>415</v>
      </c>
      <c r="I237" s="65">
        <f t="shared" si="42"/>
        <v>45361.634400000024</v>
      </c>
      <c r="J237" s="17">
        <f t="shared" si="43"/>
        <v>7154.8905939119977</v>
      </c>
      <c r="K237" s="18">
        <f t="shared" si="41"/>
        <v>0.15772999999999987</v>
      </c>
      <c r="L237" s="19">
        <f t="shared" si="45"/>
        <v>5854.3582114469973</v>
      </c>
      <c r="M237" s="127">
        <v>13142.011199999994</v>
      </c>
      <c r="N237" s="128">
        <v>2072.8894265759968</v>
      </c>
      <c r="O237" s="129">
        <v>1669.8975672749993</v>
      </c>
      <c r="P237" s="127">
        <v>10006.47390000001</v>
      </c>
      <c r="Q237" s="128">
        <v>1578.3211282469997</v>
      </c>
      <c r="R237" s="129">
        <v>1293.5666647739986</v>
      </c>
      <c r="S237" s="127">
        <v>9108.3471000000154</v>
      </c>
      <c r="T237" s="128">
        <v>1436.6595880830025</v>
      </c>
      <c r="U237" s="129">
        <v>1219.1908835370007</v>
      </c>
      <c r="V237" s="127">
        <v>3981.5463000000022</v>
      </c>
      <c r="W237" s="128">
        <v>628.00929789899988</v>
      </c>
      <c r="X237" s="129">
        <v>544.45163138999999</v>
      </c>
      <c r="Y237" s="127">
        <v>4408.5417000000025</v>
      </c>
      <c r="Z237" s="128">
        <v>695.35928234099936</v>
      </c>
      <c r="AA237" s="129">
        <v>573.69360438899957</v>
      </c>
      <c r="AB237" s="127">
        <v>4714.7142000000022</v>
      </c>
      <c r="AC237" s="128">
        <v>743.65187076599989</v>
      </c>
      <c r="AD237" s="129">
        <v>553.55786008199948</v>
      </c>
      <c r="AE237" s="127"/>
      <c r="AF237" s="128"/>
      <c r="AG237" s="129"/>
      <c r="AH237" s="127"/>
      <c r="AI237" s="128"/>
      <c r="AJ237" s="129"/>
      <c r="AK237" s="127"/>
      <c r="AL237" s="128"/>
      <c r="AM237" s="129"/>
      <c r="AN237" s="144"/>
      <c r="AO237" s="143"/>
      <c r="AP237" s="129"/>
      <c r="AQ237" s="144"/>
      <c r="AR237" s="143"/>
      <c r="AS237" s="129"/>
      <c r="AT237" s="144"/>
      <c r="AU237" s="143"/>
      <c r="AV237" s="129"/>
    </row>
    <row r="238" spans="1:48" x14ac:dyDescent="0.25">
      <c r="A238" s="7">
        <v>227</v>
      </c>
      <c r="B238" s="58" t="s">
        <v>649</v>
      </c>
      <c r="C238" s="125">
        <v>368</v>
      </c>
      <c r="D238" s="84">
        <v>0.15</v>
      </c>
      <c r="E238" s="84" t="s">
        <v>233</v>
      </c>
      <c r="F238" s="69">
        <v>36283</v>
      </c>
      <c r="G238" s="69">
        <v>39387</v>
      </c>
      <c r="H238" s="86" t="s">
        <v>416</v>
      </c>
      <c r="I238" s="65">
        <f t="shared" si="42"/>
        <v>167184.83100000009</v>
      </c>
      <c r="J238" s="17">
        <f t="shared" si="43"/>
        <v>26177.800837980016</v>
      </c>
      <c r="K238" s="18">
        <f t="shared" si="41"/>
        <v>0.15658</v>
      </c>
      <c r="L238" s="19">
        <f t="shared" si="45"/>
        <v>21641.659226388005</v>
      </c>
      <c r="M238" s="127">
        <v>33560.460000000036</v>
      </c>
      <c r="N238" s="128">
        <v>5254.8968268000044</v>
      </c>
      <c r="O238" s="129">
        <v>4226.934439308</v>
      </c>
      <c r="P238" s="127">
        <v>49993.992600000005</v>
      </c>
      <c r="Q238" s="128">
        <v>7828.0593613080018</v>
      </c>
      <c r="R238" s="129">
        <v>6387.097009800008</v>
      </c>
      <c r="S238" s="127">
        <v>58557.127200000024</v>
      </c>
      <c r="T238" s="128">
        <v>9168.8749769760125</v>
      </c>
      <c r="U238" s="129">
        <v>7746.6552199679963</v>
      </c>
      <c r="V238" s="127">
        <v>15977.710200000018</v>
      </c>
      <c r="W238" s="128">
        <v>2501.7898631159987</v>
      </c>
      <c r="X238" s="129">
        <v>2135.4692374500005</v>
      </c>
      <c r="Y238" s="127">
        <v>5977.9427999999998</v>
      </c>
      <c r="Z238" s="128">
        <v>936.02628362400003</v>
      </c>
      <c r="AA238" s="129">
        <v>769.45149501599985</v>
      </c>
      <c r="AB238" s="127">
        <v>3117.5981999999995</v>
      </c>
      <c r="AC238" s="128">
        <v>488.15352615599977</v>
      </c>
      <c r="AD238" s="129">
        <v>376.05182484599987</v>
      </c>
      <c r="AE238" s="127"/>
      <c r="AF238" s="128"/>
      <c r="AG238" s="129"/>
      <c r="AH238" s="127"/>
      <c r="AI238" s="128"/>
      <c r="AJ238" s="129"/>
      <c r="AK238" s="127"/>
      <c r="AL238" s="128"/>
      <c r="AM238" s="129"/>
      <c r="AN238" s="144"/>
      <c r="AO238" s="143"/>
      <c r="AP238" s="129"/>
      <c r="AQ238" s="144"/>
      <c r="AR238" s="143"/>
      <c r="AS238" s="129"/>
      <c r="AT238" s="144"/>
      <c r="AU238" s="143"/>
      <c r="AV238" s="129"/>
    </row>
    <row r="239" spans="1:48" x14ac:dyDescent="0.25">
      <c r="A239" s="7">
        <v>228</v>
      </c>
      <c r="B239" s="58" t="s">
        <v>152</v>
      </c>
      <c r="C239" s="125">
        <v>335</v>
      </c>
      <c r="D239" s="84">
        <v>0.09</v>
      </c>
      <c r="E239" s="84" t="s">
        <v>233</v>
      </c>
      <c r="F239" s="69">
        <v>36237</v>
      </c>
      <c r="G239" s="69">
        <v>39479</v>
      </c>
      <c r="H239" s="86" t="s">
        <v>417</v>
      </c>
      <c r="I239" s="65">
        <f t="shared" si="42"/>
        <v>188588.28479999991</v>
      </c>
      <c r="J239" s="17">
        <f t="shared" si="43"/>
        <v>29529.153633984006</v>
      </c>
      <c r="K239" s="18">
        <f t="shared" si="41"/>
        <v>0.15658000000000011</v>
      </c>
      <c r="L239" s="19">
        <f t="shared" si="45"/>
        <v>24548.640931540001</v>
      </c>
      <c r="M239" s="127">
        <v>49048.785999999993</v>
      </c>
      <c r="N239" s="128">
        <v>7680.0589118800035</v>
      </c>
      <c r="O239" s="129">
        <v>6231.9074486399977</v>
      </c>
      <c r="P239" s="127">
        <v>55872.462399999989</v>
      </c>
      <c r="Q239" s="128">
        <v>8748.5101625920051</v>
      </c>
      <c r="R239" s="129">
        <v>7177.3880454119953</v>
      </c>
      <c r="S239" s="127">
        <v>51430.832799999931</v>
      </c>
      <c r="T239" s="128">
        <v>8053.0397998240014</v>
      </c>
      <c r="U239" s="129">
        <v>6783.0894274000057</v>
      </c>
      <c r="V239" s="127">
        <v>18024.148400000005</v>
      </c>
      <c r="W239" s="128">
        <v>2822.2211564719978</v>
      </c>
      <c r="X239" s="129">
        <v>2432.504491012</v>
      </c>
      <c r="Y239" s="127">
        <v>8122.2635999999984</v>
      </c>
      <c r="Z239" s="128">
        <v>1271.7840344879994</v>
      </c>
      <c r="AA239" s="129">
        <v>1129.5850555520008</v>
      </c>
      <c r="AB239" s="127">
        <v>6089.7915999999959</v>
      </c>
      <c r="AC239" s="128">
        <v>953.53956872800006</v>
      </c>
      <c r="AD239" s="129">
        <v>794.16646352400016</v>
      </c>
      <c r="AE239" s="127"/>
      <c r="AF239" s="128"/>
      <c r="AG239" s="129"/>
      <c r="AH239" s="127"/>
      <c r="AI239" s="128"/>
      <c r="AJ239" s="129"/>
      <c r="AK239" s="127"/>
      <c r="AL239" s="128"/>
      <c r="AM239" s="129"/>
      <c r="AN239" s="144"/>
      <c r="AO239" s="143"/>
      <c r="AP239" s="129"/>
      <c r="AQ239" s="144"/>
      <c r="AR239" s="143"/>
      <c r="AS239" s="129"/>
      <c r="AT239" s="144"/>
      <c r="AU239" s="143"/>
      <c r="AV239" s="129"/>
    </row>
    <row r="240" spans="1:48" x14ac:dyDescent="0.25">
      <c r="A240" s="7">
        <v>229</v>
      </c>
      <c r="B240" s="58" t="s">
        <v>153</v>
      </c>
      <c r="C240" s="125">
        <v>339</v>
      </c>
      <c r="D240" s="84">
        <v>0.105</v>
      </c>
      <c r="E240" s="84" t="s">
        <v>233</v>
      </c>
      <c r="F240" s="69">
        <v>37148</v>
      </c>
      <c r="G240" s="69">
        <v>39448</v>
      </c>
      <c r="H240" s="86" t="s">
        <v>418</v>
      </c>
      <c r="I240" s="65">
        <f t="shared" si="42"/>
        <v>305071.69199999998</v>
      </c>
      <c r="J240" s="17">
        <f t="shared" si="43"/>
        <v>47194.590752400014</v>
      </c>
      <c r="K240" s="18">
        <f t="shared" si="41"/>
        <v>0.15470000000000006</v>
      </c>
      <c r="L240" s="19">
        <f t="shared" si="45"/>
        <v>38716.249755300021</v>
      </c>
      <c r="M240" s="127">
        <v>60797.364000000016</v>
      </c>
      <c r="N240" s="128">
        <v>9405.3522107999961</v>
      </c>
      <c r="O240" s="129">
        <v>7580.6377002599938</v>
      </c>
      <c r="P240" s="127">
        <v>63270.437999999973</v>
      </c>
      <c r="Q240" s="128">
        <v>9787.9367586000026</v>
      </c>
      <c r="R240" s="129">
        <v>8000.9116006800068</v>
      </c>
      <c r="S240" s="127">
        <v>69893.603999999963</v>
      </c>
      <c r="T240" s="128">
        <v>10812.540538799993</v>
      </c>
      <c r="U240" s="129">
        <v>9129.3728622600011</v>
      </c>
      <c r="V240" s="127">
        <v>32618.664000000015</v>
      </c>
      <c r="W240" s="128">
        <v>5046.1073207999989</v>
      </c>
      <c r="X240" s="129">
        <v>4310.3239259399998</v>
      </c>
      <c r="Y240" s="127">
        <v>44827.284000000036</v>
      </c>
      <c r="Z240" s="128">
        <v>6934.7808348000099</v>
      </c>
      <c r="AA240" s="129">
        <v>5797.174527900007</v>
      </c>
      <c r="AB240" s="127">
        <v>33664.337999999974</v>
      </c>
      <c r="AC240" s="128">
        <v>5207.8730886000094</v>
      </c>
      <c r="AD240" s="129">
        <v>3897.8291382600046</v>
      </c>
      <c r="AE240" s="127"/>
      <c r="AF240" s="128"/>
      <c r="AG240" s="129"/>
      <c r="AH240" s="127"/>
      <c r="AI240" s="128"/>
      <c r="AJ240" s="129"/>
      <c r="AK240" s="127"/>
      <c r="AL240" s="128"/>
      <c r="AM240" s="129"/>
      <c r="AN240" s="144"/>
      <c r="AO240" s="143"/>
      <c r="AP240" s="129"/>
      <c r="AQ240" s="144"/>
      <c r="AR240" s="143"/>
      <c r="AS240" s="129"/>
      <c r="AT240" s="144"/>
      <c r="AU240" s="143"/>
      <c r="AV240" s="129"/>
    </row>
    <row r="241" spans="1:48" x14ac:dyDescent="0.25">
      <c r="A241" s="7"/>
      <c r="B241" s="58"/>
      <c r="C241" s="58"/>
      <c r="D241" s="84">
        <f>SUM(D103:D240)-D143-D158</f>
        <v>27.656999999999986</v>
      </c>
      <c r="E241" s="84"/>
      <c r="F241" s="69"/>
      <c r="G241" s="69"/>
      <c r="H241" s="100" t="s">
        <v>477</v>
      </c>
      <c r="I241" s="95">
        <f>SUM(I103:I240)</f>
        <v>49042414.017643496</v>
      </c>
      <c r="J241" s="95">
        <f>SUM(J103:J240)</f>
        <v>6833429.0723961061</v>
      </c>
      <c r="K241" s="95"/>
      <c r="L241" s="95">
        <f t="shared" ref="L241:AV241" si="46">SUM(L103:L240)</f>
        <v>5480074.8166843243</v>
      </c>
      <c r="M241" s="95">
        <f t="shared" si="46"/>
        <v>11034256.943733763</v>
      </c>
      <c r="N241" s="95">
        <f t="shared" si="46"/>
        <v>1529028.2436721032</v>
      </c>
      <c r="O241" s="95">
        <f t="shared" si="46"/>
        <v>1189096.2967789527</v>
      </c>
      <c r="P241" s="95">
        <f t="shared" si="46"/>
        <v>11500101.673440086</v>
      </c>
      <c r="Q241" s="95">
        <f t="shared" si="46"/>
        <v>1604459.765551375</v>
      </c>
      <c r="R241" s="95">
        <f t="shared" si="46"/>
        <v>1277643.1961083091</v>
      </c>
      <c r="S241" s="95">
        <f t="shared" si="46"/>
        <v>11909670.212894281</v>
      </c>
      <c r="T241" s="95">
        <f t="shared" si="46"/>
        <v>1677645.6681239277</v>
      </c>
      <c r="U241" s="95">
        <f t="shared" si="46"/>
        <v>1389070.1783443552</v>
      </c>
      <c r="V241" s="95">
        <f t="shared" si="46"/>
        <v>6110869.8833795618</v>
      </c>
      <c r="W241" s="95">
        <f t="shared" si="46"/>
        <v>870187.69450979528</v>
      </c>
      <c r="X241" s="95">
        <f t="shared" si="46"/>
        <v>728671.26520035497</v>
      </c>
      <c r="Y241" s="95">
        <f t="shared" si="46"/>
        <v>5360244.340205403</v>
      </c>
      <c r="Z241" s="95">
        <f t="shared" si="46"/>
        <v>715801.40732051164</v>
      </c>
      <c r="AA241" s="95">
        <f t="shared" si="46"/>
        <v>580105.18569668406</v>
      </c>
      <c r="AB241" s="95">
        <f t="shared" si="46"/>
        <v>3127270.963990401</v>
      </c>
      <c r="AC241" s="95">
        <f t="shared" si="46"/>
        <v>436306.29321839218</v>
      </c>
      <c r="AD241" s="95">
        <f t="shared" si="46"/>
        <v>315488.69455566781</v>
      </c>
      <c r="AE241" s="95">
        <f t="shared" si="46"/>
        <v>0</v>
      </c>
      <c r="AF241" s="95">
        <f t="shared" si="46"/>
        <v>0</v>
      </c>
      <c r="AG241" s="95">
        <f t="shared" si="46"/>
        <v>0</v>
      </c>
      <c r="AH241" s="95">
        <f t="shared" si="46"/>
        <v>0</v>
      </c>
      <c r="AI241" s="95">
        <f t="shared" si="46"/>
        <v>0</v>
      </c>
      <c r="AJ241" s="95">
        <f t="shared" si="46"/>
        <v>0</v>
      </c>
      <c r="AK241" s="95">
        <f t="shared" si="46"/>
        <v>0</v>
      </c>
      <c r="AL241" s="95">
        <f t="shared" si="46"/>
        <v>0</v>
      </c>
      <c r="AM241" s="95">
        <f t="shared" si="46"/>
        <v>0</v>
      </c>
      <c r="AN241" s="95">
        <f t="shared" si="46"/>
        <v>0</v>
      </c>
      <c r="AO241" s="95">
        <f t="shared" si="46"/>
        <v>0</v>
      </c>
      <c r="AP241" s="95">
        <f t="shared" si="46"/>
        <v>0</v>
      </c>
      <c r="AQ241" s="95">
        <f t="shared" si="46"/>
        <v>0</v>
      </c>
      <c r="AR241" s="95">
        <f t="shared" si="46"/>
        <v>0</v>
      </c>
      <c r="AS241" s="95">
        <f t="shared" si="46"/>
        <v>0</v>
      </c>
      <c r="AT241" s="95">
        <f t="shared" si="46"/>
        <v>0</v>
      </c>
      <c r="AU241" s="95">
        <f t="shared" si="46"/>
        <v>0</v>
      </c>
      <c r="AV241" s="95">
        <f t="shared" si="46"/>
        <v>0</v>
      </c>
    </row>
    <row r="242" spans="1:48" x14ac:dyDescent="0.25">
      <c r="A242" s="7"/>
      <c r="B242" s="58"/>
      <c r="C242" s="58"/>
      <c r="D242" s="84"/>
      <c r="E242" s="84"/>
      <c r="F242" s="69"/>
      <c r="G242" s="69"/>
      <c r="H242" s="86"/>
      <c r="I242" s="96"/>
      <c r="J242" s="97"/>
      <c r="K242" s="98"/>
      <c r="L242" s="99"/>
      <c r="M242" s="20"/>
      <c r="N242" s="21"/>
      <c r="O242" s="22"/>
      <c r="P242" s="20"/>
      <c r="Q242" s="21"/>
      <c r="R242" s="22"/>
      <c r="S242" s="20"/>
      <c r="T242" s="21"/>
      <c r="U242" s="22"/>
      <c r="V242" s="20"/>
      <c r="W242" s="21"/>
      <c r="X242" s="22"/>
      <c r="Y242" s="20"/>
      <c r="Z242" s="21"/>
      <c r="AA242" s="22"/>
      <c r="AB242" s="20"/>
      <c r="AC242" s="21"/>
      <c r="AD242" s="22"/>
      <c r="AE242" s="20"/>
      <c r="AF242" s="21"/>
      <c r="AG242" s="22"/>
      <c r="AH242" s="20"/>
      <c r="AI242" s="21"/>
      <c r="AJ242" s="22"/>
      <c r="AK242" s="20"/>
      <c r="AL242" s="21"/>
      <c r="AM242" s="22"/>
      <c r="AN242" s="20"/>
      <c r="AO242" s="21"/>
      <c r="AP242" s="22"/>
      <c r="AQ242" s="20"/>
      <c r="AR242" s="21"/>
      <c r="AS242" s="22"/>
      <c r="AT242" s="20"/>
      <c r="AU242" s="21"/>
      <c r="AV242" s="22"/>
    </row>
    <row r="243" spans="1:48" x14ac:dyDescent="0.25">
      <c r="A243" s="7">
        <v>230</v>
      </c>
      <c r="B243" s="58" t="s">
        <v>459</v>
      </c>
      <c r="C243" s="125">
        <v>31</v>
      </c>
      <c r="D243" s="84">
        <v>2</v>
      </c>
      <c r="E243" s="84"/>
      <c r="F243" s="69">
        <v>37589</v>
      </c>
      <c r="G243" s="69">
        <v>37589</v>
      </c>
      <c r="H243" s="86" t="s">
        <v>275</v>
      </c>
      <c r="I243" s="65">
        <f t="shared" ref="I243:I274" si="47">M243+P243+S243+V243+Y243+AB243+AE243+AH243+AK243+AN243+AQ243+AT243</f>
        <v>1530888.4599999993</v>
      </c>
      <c r="J243" s="17">
        <f t="shared" ref="J243:J274" si="48">N243+Q243+T243+W243+Z243+AC243+AF243+AI243+AL243+AO243+AR243+AU243</f>
        <v>170234.79675199991</v>
      </c>
      <c r="K243" s="18">
        <f t="shared" si="41"/>
        <v>0.11119999999999999</v>
      </c>
      <c r="L243" s="19">
        <f t="shared" ref="L243:L274" si="49">O243+R243+U243+X243+AA243+AD243+AG243+AJ243+AM243+AP243+AS243+AV243</f>
        <v>132396.5986076</v>
      </c>
      <c r="M243" s="127">
        <v>369359.07999999914</v>
      </c>
      <c r="N243" s="128">
        <v>41072.729696000017</v>
      </c>
      <c r="O243" s="129">
        <v>30354.625369400001</v>
      </c>
      <c r="P243" s="127">
        <v>363418.07999999973</v>
      </c>
      <c r="Q243" s="128">
        <v>40412.090495999961</v>
      </c>
      <c r="R243" s="129">
        <v>32589.058403600018</v>
      </c>
      <c r="S243" s="127">
        <v>243869.52000000022</v>
      </c>
      <c r="T243" s="128">
        <v>27118.29062399999</v>
      </c>
      <c r="U243" s="129">
        <v>21496.245118800001</v>
      </c>
      <c r="V243" s="127">
        <v>244018.31999999983</v>
      </c>
      <c r="W243" s="128">
        <v>27134.837183999945</v>
      </c>
      <c r="X243" s="129">
        <v>21844.463420599997</v>
      </c>
      <c r="Y243" s="127">
        <v>210590.96000000017</v>
      </c>
      <c r="Z243" s="128">
        <v>23417.714751999971</v>
      </c>
      <c r="AA243" s="129">
        <v>18414.029313399962</v>
      </c>
      <c r="AB243" s="127">
        <v>99632.500000000087</v>
      </c>
      <c r="AC243" s="128">
        <v>11079.134000000029</v>
      </c>
      <c r="AD243" s="129">
        <v>7698.1769818000121</v>
      </c>
      <c r="AE243" s="127"/>
      <c r="AF243" s="128"/>
      <c r="AG243" s="129"/>
      <c r="AH243" s="127"/>
      <c r="AI243" s="128"/>
      <c r="AJ243" s="129"/>
      <c r="AK243" s="127"/>
      <c r="AL243" s="128"/>
      <c r="AM243" s="129"/>
      <c r="AN243" s="144"/>
      <c r="AO243" s="143"/>
      <c r="AP243" s="129"/>
      <c r="AQ243" s="144"/>
      <c r="AR243" s="143"/>
      <c r="AS243" s="129"/>
      <c r="AT243" s="144"/>
      <c r="AU243" s="143"/>
      <c r="AV243" s="129"/>
    </row>
    <row r="244" spans="1:48" x14ac:dyDescent="0.25">
      <c r="A244" s="15">
        <v>231</v>
      </c>
      <c r="B244" s="58" t="s">
        <v>600</v>
      </c>
      <c r="C244" s="125">
        <v>75</v>
      </c>
      <c r="D244" s="84">
        <v>1.95</v>
      </c>
      <c r="E244" s="84"/>
      <c r="F244" s="69">
        <v>37575</v>
      </c>
      <c r="G244" s="69">
        <v>37575</v>
      </c>
      <c r="H244" s="86" t="s">
        <v>276</v>
      </c>
      <c r="I244" s="65">
        <f t="shared" si="47"/>
        <v>3146135.9999999986</v>
      </c>
      <c r="J244" s="17">
        <f t="shared" si="48"/>
        <v>349850.32319999998</v>
      </c>
      <c r="K244" s="18">
        <f t="shared" si="41"/>
        <v>0.11120000000000005</v>
      </c>
      <c r="L244" s="19">
        <f t="shared" si="49"/>
        <v>269181.36516599997</v>
      </c>
      <c r="M244" s="127">
        <v>804909.9599999995</v>
      </c>
      <c r="N244" s="128">
        <v>89505.987551999977</v>
      </c>
      <c r="O244" s="129">
        <v>66206.790185999984</v>
      </c>
      <c r="P244" s="127">
        <v>706565.99999999988</v>
      </c>
      <c r="Q244" s="128">
        <v>78570.139199999976</v>
      </c>
      <c r="R244" s="129">
        <v>60215.860501199939</v>
      </c>
      <c r="S244" s="127">
        <v>516984.72000000032</v>
      </c>
      <c r="T244" s="128">
        <v>57488.700863999999</v>
      </c>
      <c r="U244" s="129">
        <v>45773.50052640005</v>
      </c>
      <c r="V244" s="127">
        <v>475592.99999999971</v>
      </c>
      <c r="W244" s="128">
        <v>52885.94160000002</v>
      </c>
      <c r="X244" s="129">
        <v>43175.062694399996</v>
      </c>
      <c r="Y244" s="127">
        <v>458346.95999999944</v>
      </c>
      <c r="Z244" s="128">
        <v>50968.181952000006</v>
      </c>
      <c r="AA244" s="129">
        <v>39802.076575199993</v>
      </c>
      <c r="AB244" s="127">
        <v>183735.35999999981</v>
      </c>
      <c r="AC244" s="128">
        <v>20431.372031999977</v>
      </c>
      <c r="AD244" s="129">
        <v>14008.074682799992</v>
      </c>
      <c r="AE244" s="127"/>
      <c r="AF244" s="128"/>
      <c r="AG244" s="129"/>
      <c r="AH244" s="127"/>
      <c r="AI244" s="128"/>
      <c r="AJ244" s="129"/>
      <c r="AK244" s="127"/>
      <c r="AL244" s="128"/>
      <c r="AM244" s="129"/>
      <c r="AN244" s="144"/>
      <c r="AO244" s="143"/>
      <c r="AP244" s="129"/>
      <c r="AQ244" s="144"/>
      <c r="AR244" s="143"/>
      <c r="AS244" s="129"/>
      <c r="AT244" s="144"/>
      <c r="AU244" s="143"/>
      <c r="AV244" s="129"/>
    </row>
    <row r="245" spans="1:48" x14ac:dyDescent="0.25">
      <c r="A245" s="7">
        <v>232</v>
      </c>
      <c r="B245" s="58" t="s">
        <v>154</v>
      </c>
      <c r="C245" s="125">
        <v>107</v>
      </c>
      <c r="D245" s="84">
        <v>1</v>
      </c>
      <c r="E245" s="84" t="s">
        <v>233</v>
      </c>
      <c r="F245" s="69">
        <v>40557</v>
      </c>
      <c r="G245" s="69">
        <v>40557</v>
      </c>
      <c r="H245" s="86" t="s">
        <v>277</v>
      </c>
      <c r="I245" s="65">
        <f t="shared" si="47"/>
        <v>1071692</v>
      </c>
      <c r="J245" s="17">
        <f t="shared" si="48"/>
        <v>124471.62611999997</v>
      </c>
      <c r="K245" s="18">
        <f t="shared" si="41"/>
        <v>0.11614496153745663</v>
      </c>
      <c r="L245" s="19">
        <f t="shared" si="49"/>
        <v>97715.584520000019</v>
      </c>
      <c r="M245" s="127">
        <v>190088</v>
      </c>
      <c r="N245" s="128">
        <v>22344.849359999989</v>
      </c>
      <c r="O245" s="129">
        <v>16742.936379999999</v>
      </c>
      <c r="P245" s="127">
        <v>222592</v>
      </c>
      <c r="Q245" s="128">
        <v>26146.571399999986</v>
      </c>
      <c r="R245" s="129">
        <v>20872.936300000001</v>
      </c>
      <c r="S245" s="127">
        <v>249324</v>
      </c>
      <c r="T245" s="128">
        <v>29263.51403999998</v>
      </c>
      <c r="U245" s="129">
        <v>23558.216119999994</v>
      </c>
      <c r="V245" s="127">
        <v>222581</v>
      </c>
      <c r="W245" s="128">
        <v>25620.801600000021</v>
      </c>
      <c r="X245" s="129">
        <v>20950.743430000017</v>
      </c>
      <c r="Y245" s="127">
        <v>137685</v>
      </c>
      <c r="Z245" s="128">
        <v>15505.056480000005</v>
      </c>
      <c r="AA245" s="129">
        <v>11719.669200000002</v>
      </c>
      <c r="AB245" s="127">
        <v>49422</v>
      </c>
      <c r="AC245" s="128">
        <v>5590.8332399999981</v>
      </c>
      <c r="AD245" s="129">
        <v>3871.0830900000005</v>
      </c>
      <c r="AE245" s="127"/>
      <c r="AF245" s="128"/>
      <c r="AG245" s="129"/>
      <c r="AH245" s="127"/>
      <c r="AI245" s="128"/>
      <c r="AJ245" s="129"/>
      <c r="AK245" s="127"/>
      <c r="AL245" s="128"/>
      <c r="AM245" s="129"/>
      <c r="AN245" s="144"/>
      <c r="AO245" s="143"/>
      <c r="AP245" s="129"/>
      <c r="AQ245" s="144"/>
      <c r="AR245" s="143"/>
      <c r="AS245" s="129"/>
      <c r="AT245" s="144"/>
      <c r="AU245" s="143"/>
      <c r="AV245" s="129"/>
    </row>
    <row r="246" spans="1:48" x14ac:dyDescent="0.25">
      <c r="A246" s="7">
        <v>233</v>
      </c>
      <c r="B246" s="58" t="s">
        <v>155</v>
      </c>
      <c r="C246" s="125">
        <v>114</v>
      </c>
      <c r="D246" s="84">
        <v>0.25</v>
      </c>
      <c r="E246" s="84" t="s">
        <v>233</v>
      </c>
      <c r="F246" s="69">
        <v>40143</v>
      </c>
      <c r="G246" s="69">
        <v>40143</v>
      </c>
      <c r="H246" s="86" t="s">
        <v>661</v>
      </c>
      <c r="I246" s="65">
        <f t="shared" si="47"/>
        <v>180817.20000000004</v>
      </c>
      <c r="J246" s="17">
        <f t="shared" si="48"/>
        <v>11778.432408000001</v>
      </c>
      <c r="K246" s="18">
        <f t="shared" si="41"/>
        <v>6.513999999999999E-2</v>
      </c>
      <c r="L246" s="19">
        <f t="shared" si="49"/>
        <v>6962.9432720000013</v>
      </c>
      <c r="M246" s="127">
        <v>50649.20000000007</v>
      </c>
      <c r="N246" s="128">
        <v>3299.2888880000023</v>
      </c>
      <c r="O246" s="129">
        <v>1765.9380440000016</v>
      </c>
      <c r="P246" s="127">
        <v>27519.799999999985</v>
      </c>
      <c r="Q246" s="128">
        <v>1792.6397720000016</v>
      </c>
      <c r="R246" s="129">
        <v>1018.9872000000005</v>
      </c>
      <c r="S246" s="127">
        <v>31978.799999999999</v>
      </c>
      <c r="T246" s="128">
        <v>2083.0990319999996</v>
      </c>
      <c r="U246" s="129">
        <v>1322.4914700000006</v>
      </c>
      <c r="V246" s="127">
        <v>35013.900000000009</v>
      </c>
      <c r="W246" s="128">
        <v>2280.8054459999989</v>
      </c>
      <c r="X246" s="129">
        <v>1512.8452799999986</v>
      </c>
      <c r="Y246" s="127">
        <v>28574.899999999969</v>
      </c>
      <c r="Z246" s="128">
        <v>1861.3689859999988</v>
      </c>
      <c r="AA246" s="129">
        <v>1118.1897269999999</v>
      </c>
      <c r="AB246" s="127">
        <v>7080.6000000000013</v>
      </c>
      <c r="AC246" s="128">
        <v>461.2302839999997</v>
      </c>
      <c r="AD246" s="129">
        <v>224.49155100000004</v>
      </c>
      <c r="AE246" s="127"/>
      <c r="AF246" s="128"/>
      <c r="AG246" s="129"/>
      <c r="AH246" s="127"/>
      <c r="AI246" s="128"/>
      <c r="AJ246" s="129"/>
      <c r="AK246" s="127"/>
      <c r="AL246" s="128"/>
      <c r="AM246" s="129"/>
      <c r="AN246" s="144"/>
      <c r="AO246" s="143"/>
      <c r="AP246" s="129"/>
      <c r="AQ246" s="144"/>
      <c r="AR246" s="143"/>
      <c r="AS246" s="129"/>
      <c r="AT246" s="144"/>
      <c r="AU246" s="143"/>
      <c r="AV246" s="129"/>
    </row>
    <row r="247" spans="1:48" x14ac:dyDescent="0.25">
      <c r="A247" s="15">
        <v>234</v>
      </c>
      <c r="B247" s="58" t="s">
        <v>156</v>
      </c>
      <c r="C247" s="125">
        <v>115</v>
      </c>
      <c r="D247" s="84">
        <v>0.25</v>
      </c>
      <c r="E247" s="84" t="s">
        <v>233</v>
      </c>
      <c r="F247" s="69">
        <v>40745</v>
      </c>
      <c r="G247" s="69">
        <v>40745</v>
      </c>
      <c r="H247" s="86" t="s">
        <v>278</v>
      </c>
      <c r="I247" s="65">
        <f t="shared" si="47"/>
        <v>227636.84717200004</v>
      </c>
      <c r="J247" s="17">
        <f t="shared" si="48"/>
        <v>25478.354627873476</v>
      </c>
      <c r="K247" s="18">
        <f t="shared" si="41"/>
        <v>0.11192544152846351</v>
      </c>
      <c r="L247" s="19">
        <f t="shared" si="49"/>
        <v>19712.572085830663</v>
      </c>
      <c r="M247" s="127">
        <v>70398.142009000003</v>
      </c>
      <c r="N247" s="128">
        <v>7643.8302593372282</v>
      </c>
      <c r="O247" s="129">
        <v>5611.0856850418113</v>
      </c>
      <c r="P247" s="127">
        <v>62206.105853000037</v>
      </c>
      <c r="Q247" s="128">
        <v>7190.4235664163361</v>
      </c>
      <c r="R247" s="129">
        <v>5633.922563059019</v>
      </c>
      <c r="S247" s="127">
        <v>33523.979507000004</v>
      </c>
      <c r="T247" s="128">
        <v>3791.27298271478</v>
      </c>
      <c r="U247" s="129">
        <v>3039.7766069428972</v>
      </c>
      <c r="V247" s="127">
        <v>30841.883149999991</v>
      </c>
      <c r="W247" s="128">
        <v>3523.0335536223974</v>
      </c>
      <c r="X247" s="129">
        <v>2906.8080538788872</v>
      </c>
      <c r="Y247" s="127">
        <v>23973.270524999996</v>
      </c>
      <c r="Z247" s="128">
        <v>2603.0177136044954</v>
      </c>
      <c r="AA247" s="129">
        <v>2016.6884319246701</v>
      </c>
      <c r="AB247" s="127">
        <v>6693.4661279999937</v>
      </c>
      <c r="AC247" s="128">
        <v>726.77655217823963</v>
      </c>
      <c r="AD247" s="129">
        <v>504.29074498338025</v>
      </c>
      <c r="AE247" s="127"/>
      <c r="AF247" s="128"/>
      <c r="AG247" s="129"/>
      <c r="AH247" s="127"/>
      <c r="AI247" s="128"/>
      <c r="AJ247" s="129"/>
      <c r="AK247" s="127"/>
      <c r="AL247" s="128"/>
      <c r="AM247" s="129"/>
      <c r="AN247" s="144"/>
      <c r="AO247" s="143"/>
      <c r="AP247" s="129"/>
      <c r="AQ247" s="144"/>
      <c r="AR247" s="143"/>
      <c r="AS247" s="129"/>
      <c r="AT247" s="144"/>
      <c r="AU247" s="143"/>
      <c r="AV247" s="129"/>
    </row>
    <row r="248" spans="1:48" x14ac:dyDescent="0.25">
      <c r="A248" s="7">
        <v>235</v>
      </c>
      <c r="B248" s="58" t="s">
        <v>157</v>
      </c>
      <c r="C248" s="125">
        <v>116</v>
      </c>
      <c r="D248" s="84">
        <v>0.25</v>
      </c>
      <c r="E248" s="84" t="s">
        <v>233</v>
      </c>
      <c r="F248" s="69">
        <v>40745</v>
      </c>
      <c r="G248" s="69">
        <v>40745</v>
      </c>
      <c r="H248" s="86" t="s">
        <v>278</v>
      </c>
      <c r="I248" s="65">
        <f t="shared" si="47"/>
        <v>436680.80000000016</v>
      </c>
      <c r="J248" s="17">
        <f t="shared" si="48"/>
        <v>52405.695280000029</v>
      </c>
      <c r="K248" s="18">
        <f t="shared" si="41"/>
        <v>0.12000915836006532</v>
      </c>
      <c r="L248" s="19">
        <f t="shared" si="49"/>
        <v>41148.593112000002</v>
      </c>
      <c r="M248" s="127">
        <v>116548.00000000013</v>
      </c>
      <c r="N248" s="128">
        <v>14155.124464000006</v>
      </c>
      <c r="O248" s="129">
        <v>10740.323964000003</v>
      </c>
      <c r="P248" s="127">
        <v>108956.80000000005</v>
      </c>
      <c r="Q248" s="128">
        <v>13531.87080800002</v>
      </c>
      <c r="R248" s="129">
        <v>10829.298659999989</v>
      </c>
      <c r="S248" s="127">
        <v>70915.599999999962</v>
      </c>
      <c r="T248" s="128">
        <v>8318.254192000004</v>
      </c>
      <c r="U248" s="129">
        <v>6661.260307999999</v>
      </c>
      <c r="V248" s="127">
        <v>65973.199999999968</v>
      </c>
      <c r="W248" s="128">
        <v>7943.2325280000059</v>
      </c>
      <c r="X248" s="129">
        <v>6598.2546960000036</v>
      </c>
      <c r="Y248" s="127">
        <v>50700.000000000022</v>
      </c>
      <c r="Z248" s="128">
        <v>5846.7311679999984</v>
      </c>
      <c r="AA248" s="129">
        <v>4478.6397479999996</v>
      </c>
      <c r="AB248" s="127">
        <v>23587.200000000044</v>
      </c>
      <c r="AC248" s="128">
        <v>2610.4821199999969</v>
      </c>
      <c r="AD248" s="129">
        <v>1840.8157360000016</v>
      </c>
      <c r="AE248" s="127"/>
      <c r="AF248" s="128"/>
      <c r="AG248" s="129"/>
      <c r="AH248" s="127"/>
      <c r="AI248" s="128"/>
      <c r="AJ248" s="129"/>
      <c r="AK248" s="127"/>
      <c r="AL248" s="128"/>
      <c r="AM248" s="129"/>
      <c r="AN248" s="144"/>
      <c r="AO248" s="143"/>
      <c r="AP248" s="129"/>
      <c r="AQ248" s="144"/>
      <c r="AR248" s="143"/>
      <c r="AS248" s="129"/>
      <c r="AT248" s="144"/>
      <c r="AU248" s="143"/>
      <c r="AV248" s="129"/>
    </row>
    <row r="249" spans="1:48" x14ac:dyDescent="0.25">
      <c r="A249" s="7">
        <v>236</v>
      </c>
      <c r="B249" s="58" t="s">
        <v>650</v>
      </c>
      <c r="C249" s="125">
        <v>39</v>
      </c>
      <c r="D249" s="84">
        <v>1</v>
      </c>
      <c r="E249" s="84"/>
      <c r="F249" s="69">
        <v>36556</v>
      </c>
      <c r="G249" s="69">
        <v>36556</v>
      </c>
      <c r="H249" s="86" t="s">
        <v>279</v>
      </c>
      <c r="I249" s="65">
        <f t="shared" si="47"/>
        <v>386503.82500000013</v>
      </c>
      <c r="J249" s="17">
        <f t="shared" si="48"/>
        <v>29358.83054699999</v>
      </c>
      <c r="K249" s="18">
        <f t="shared" si="41"/>
        <v>7.5959999999999944E-2</v>
      </c>
      <c r="L249" s="19">
        <f t="shared" si="49"/>
        <v>18183.6698215</v>
      </c>
      <c r="M249" s="127">
        <v>386503.82500000013</v>
      </c>
      <c r="N249" s="128">
        <v>29358.83054699999</v>
      </c>
      <c r="O249" s="129">
        <v>18183.6698215</v>
      </c>
      <c r="P249" s="127">
        <v>0</v>
      </c>
      <c r="Q249" s="128">
        <v>0</v>
      </c>
      <c r="R249" s="129">
        <v>0</v>
      </c>
      <c r="S249" s="127">
        <v>0</v>
      </c>
      <c r="T249" s="128">
        <v>0</v>
      </c>
      <c r="U249" s="129">
        <v>0</v>
      </c>
      <c r="V249" s="127">
        <v>0</v>
      </c>
      <c r="W249" s="128">
        <v>0</v>
      </c>
      <c r="X249" s="129">
        <v>0</v>
      </c>
      <c r="Y249" s="127">
        <v>0</v>
      </c>
      <c r="Z249" s="128">
        <v>0</v>
      </c>
      <c r="AA249" s="129">
        <v>0</v>
      </c>
      <c r="AB249" s="127">
        <v>0</v>
      </c>
      <c r="AC249" s="128">
        <v>0</v>
      </c>
      <c r="AD249" s="129">
        <v>0</v>
      </c>
      <c r="AE249" s="127"/>
      <c r="AF249" s="128"/>
      <c r="AG249" s="129"/>
      <c r="AH249" s="127"/>
      <c r="AI249" s="128"/>
      <c r="AJ249" s="129"/>
      <c r="AK249" s="127"/>
      <c r="AL249" s="128"/>
      <c r="AM249" s="129"/>
      <c r="AN249" s="144"/>
      <c r="AO249" s="143"/>
      <c r="AP249" s="129"/>
      <c r="AQ249" s="144"/>
      <c r="AR249" s="143"/>
      <c r="AS249" s="129"/>
      <c r="AT249" s="144"/>
      <c r="AU249" s="143"/>
      <c r="AV249" s="129"/>
    </row>
    <row r="250" spans="1:48" x14ac:dyDescent="0.25">
      <c r="A250" s="15">
        <v>237</v>
      </c>
      <c r="B250" s="58" t="s">
        <v>158</v>
      </c>
      <c r="C250" s="125">
        <v>179</v>
      </c>
      <c r="D250" s="84">
        <v>2</v>
      </c>
      <c r="E250" s="84" t="s">
        <v>233</v>
      </c>
      <c r="F250" s="69">
        <v>39660</v>
      </c>
      <c r="G250" s="69">
        <v>40001</v>
      </c>
      <c r="H250" s="86" t="s">
        <v>561</v>
      </c>
      <c r="I250" s="65">
        <f t="shared" si="47"/>
        <v>3383435.5705303987</v>
      </c>
      <c r="J250" s="17">
        <f t="shared" si="48"/>
        <v>212267.54730854664</v>
      </c>
      <c r="K250" s="18">
        <f t="shared" si="41"/>
        <v>6.273728075610166E-2</v>
      </c>
      <c r="L250" s="19">
        <f t="shared" si="49"/>
        <v>125243.71183708595</v>
      </c>
      <c r="M250" s="127">
        <v>917641.11326400051</v>
      </c>
      <c r="N250" s="128">
        <v>58674.916470156015</v>
      </c>
      <c r="O250" s="129">
        <v>31954.194851077602</v>
      </c>
      <c r="P250" s="127">
        <v>772609.87911599933</v>
      </c>
      <c r="Q250" s="128">
        <v>49636.422708521037</v>
      </c>
      <c r="R250" s="129">
        <v>29024.976559601131</v>
      </c>
      <c r="S250" s="127">
        <v>543628.89774400031</v>
      </c>
      <c r="T250" s="128">
        <v>33742.822674384188</v>
      </c>
      <c r="U250" s="129">
        <v>21444.174566752175</v>
      </c>
      <c r="V250" s="127">
        <v>490510.69917199947</v>
      </c>
      <c r="W250" s="128">
        <v>30043.46913919496</v>
      </c>
      <c r="X250" s="129">
        <v>19616.436187594605</v>
      </c>
      <c r="Y250" s="127">
        <v>460379.03250799939</v>
      </c>
      <c r="Z250" s="128">
        <v>28480.795175054023</v>
      </c>
      <c r="AA250" s="129">
        <v>17550.837174590823</v>
      </c>
      <c r="AB250" s="127">
        <v>198665.94872639992</v>
      </c>
      <c r="AC250" s="128">
        <v>11689.121141236415</v>
      </c>
      <c r="AD250" s="129">
        <v>5653.0924974696272</v>
      </c>
      <c r="AE250" s="127"/>
      <c r="AF250" s="128"/>
      <c r="AG250" s="129"/>
      <c r="AH250" s="127"/>
      <c r="AI250" s="128"/>
      <c r="AJ250" s="129"/>
      <c r="AK250" s="127"/>
      <c r="AL250" s="128"/>
      <c r="AM250" s="129"/>
      <c r="AN250" s="144"/>
      <c r="AO250" s="143"/>
      <c r="AP250" s="129"/>
      <c r="AQ250" s="144"/>
      <c r="AR250" s="143"/>
      <c r="AS250" s="129"/>
      <c r="AT250" s="144"/>
      <c r="AU250" s="143"/>
      <c r="AV250" s="129"/>
    </row>
    <row r="251" spans="1:48" x14ac:dyDescent="0.25">
      <c r="A251" s="7">
        <v>238</v>
      </c>
      <c r="B251" s="58" t="s">
        <v>159</v>
      </c>
      <c r="C251" s="125">
        <v>176</v>
      </c>
      <c r="D251" s="84">
        <v>0.25</v>
      </c>
      <c r="E251" s="84" t="s">
        <v>233</v>
      </c>
      <c r="F251" s="69">
        <v>40044</v>
      </c>
      <c r="G251" s="69">
        <v>40044</v>
      </c>
      <c r="H251" s="86" t="s">
        <v>560</v>
      </c>
      <c r="I251" s="65">
        <f t="shared" si="47"/>
        <v>206165.22828480005</v>
      </c>
      <c r="J251" s="17">
        <f t="shared" si="48"/>
        <v>13429.602970471849</v>
      </c>
      <c r="K251" s="18">
        <f t="shared" si="41"/>
        <v>6.5139999999999879E-2</v>
      </c>
      <c r="L251" s="19">
        <f t="shared" si="49"/>
        <v>8114.0776171276366</v>
      </c>
      <c r="M251" s="127">
        <v>54918.751593599962</v>
      </c>
      <c r="N251" s="128">
        <v>3577.4074788070975</v>
      </c>
      <c r="O251" s="129">
        <v>1986.8529142621455</v>
      </c>
      <c r="P251" s="127">
        <v>50634.627163199955</v>
      </c>
      <c r="Q251" s="128">
        <v>3298.3396134108457</v>
      </c>
      <c r="R251" s="129">
        <v>2050.2905153217125</v>
      </c>
      <c r="S251" s="127">
        <v>32875.399094400011</v>
      </c>
      <c r="T251" s="128">
        <v>2141.5034970092124</v>
      </c>
      <c r="U251" s="129">
        <v>1348.730982809712</v>
      </c>
      <c r="V251" s="127">
        <v>33037.643131200093</v>
      </c>
      <c r="W251" s="128">
        <v>2152.0720735663594</v>
      </c>
      <c r="X251" s="129">
        <v>1471.1620646018891</v>
      </c>
      <c r="Y251" s="127">
        <v>25744.310251200026</v>
      </c>
      <c r="Z251" s="128">
        <v>1676.9843697631657</v>
      </c>
      <c r="AA251" s="129">
        <v>991.63568430057671</v>
      </c>
      <c r="AB251" s="127">
        <v>8954.4970512000255</v>
      </c>
      <c r="AC251" s="128">
        <v>583.29593791516675</v>
      </c>
      <c r="AD251" s="129">
        <v>265.40545583159991</v>
      </c>
      <c r="AE251" s="127"/>
      <c r="AF251" s="128"/>
      <c r="AG251" s="129"/>
      <c r="AH251" s="127"/>
      <c r="AI251" s="128"/>
      <c r="AJ251" s="129"/>
      <c r="AK251" s="127"/>
      <c r="AL251" s="128"/>
      <c r="AM251" s="129"/>
      <c r="AN251" s="144"/>
      <c r="AO251" s="143"/>
      <c r="AP251" s="129"/>
      <c r="AQ251" s="144"/>
      <c r="AR251" s="143"/>
      <c r="AS251" s="129"/>
      <c r="AT251" s="144"/>
      <c r="AU251" s="143"/>
      <c r="AV251" s="129"/>
    </row>
    <row r="252" spans="1:48" x14ac:dyDescent="0.25">
      <c r="A252" s="7">
        <v>239</v>
      </c>
      <c r="B252" s="58" t="s">
        <v>160</v>
      </c>
      <c r="C252" s="125">
        <v>177</v>
      </c>
      <c r="D252" s="84">
        <v>0.25</v>
      </c>
      <c r="E252" s="84" t="s">
        <v>233</v>
      </c>
      <c r="F252" s="69">
        <v>40512</v>
      </c>
      <c r="G252" s="69">
        <v>40512</v>
      </c>
      <c r="H252" s="86" t="s">
        <v>560</v>
      </c>
      <c r="I252" s="65">
        <f t="shared" si="47"/>
        <v>155366.68127749994</v>
      </c>
      <c r="J252" s="17">
        <f t="shared" si="48"/>
        <v>16869.71425311096</v>
      </c>
      <c r="K252" s="18">
        <f t="shared" si="41"/>
        <v>0.10858000000000011</v>
      </c>
      <c r="L252" s="19">
        <f t="shared" si="49"/>
        <v>12558.38281046195</v>
      </c>
      <c r="M252" s="127">
        <v>42231.138337499957</v>
      </c>
      <c r="N252" s="128">
        <v>4585.4570006857548</v>
      </c>
      <c r="O252" s="129">
        <v>3275.0496658286725</v>
      </c>
      <c r="P252" s="127">
        <v>24888.005537500008</v>
      </c>
      <c r="Q252" s="128">
        <v>2702.3396412617481</v>
      </c>
      <c r="R252" s="129">
        <v>2023.5506669075253</v>
      </c>
      <c r="S252" s="127">
        <v>25810.559407499997</v>
      </c>
      <c r="T252" s="128">
        <v>2802.5105404663523</v>
      </c>
      <c r="U252" s="129">
        <v>2148.8727099920507</v>
      </c>
      <c r="V252" s="127">
        <v>25225.13868</v>
      </c>
      <c r="W252" s="128">
        <v>2738.9455578744014</v>
      </c>
      <c r="X252" s="129">
        <v>2148.5637569404753</v>
      </c>
      <c r="Y252" s="127">
        <v>27621.668847499997</v>
      </c>
      <c r="Z252" s="128">
        <v>2999.1608034615547</v>
      </c>
      <c r="AA252" s="129">
        <v>2253.6493698971003</v>
      </c>
      <c r="AB252" s="127">
        <v>9590.1704674999983</v>
      </c>
      <c r="AC252" s="128">
        <v>1041.3007093611502</v>
      </c>
      <c r="AD252" s="129">
        <v>708.69664089612456</v>
      </c>
      <c r="AE252" s="127"/>
      <c r="AF252" s="128"/>
      <c r="AG252" s="129"/>
      <c r="AH252" s="127"/>
      <c r="AI252" s="128"/>
      <c r="AJ252" s="129"/>
      <c r="AK252" s="127"/>
      <c r="AL252" s="128"/>
      <c r="AM252" s="129"/>
      <c r="AN252" s="144"/>
      <c r="AO252" s="143"/>
      <c r="AP252" s="129"/>
      <c r="AQ252" s="144"/>
      <c r="AR252" s="143"/>
      <c r="AS252" s="129"/>
      <c r="AT252" s="144"/>
      <c r="AU252" s="143"/>
      <c r="AV252" s="129"/>
    </row>
    <row r="253" spans="1:48" x14ac:dyDescent="0.25">
      <c r="A253" s="15">
        <v>240</v>
      </c>
      <c r="B253" s="58" t="s">
        <v>161</v>
      </c>
      <c r="C253" s="125">
        <v>178</v>
      </c>
      <c r="D253" s="84">
        <v>0.245</v>
      </c>
      <c r="E253" s="84" t="s">
        <v>233</v>
      </c>
      <c r="F253" s="69">
        <v>40926</v>
      </c>
      <c r="G253" s="69">
        <v>40926</v>
      </c>
      <c r="H253" s="86" t="s">
        <v>560</v>
      </c>
      <c r="I253" s="65">
        <f t="shared" si="47"/>
        <v>186163.80000000002</v>
      </c>
      <c r="J253" s="17">
        <f t="shared" si="48"/>
        <v>20213.665403999999</v>
      </c>
      <c r="K253" s="18">
        <f t="shared" si="41"/>
        <v>0.10857999999999998</v>
      </c>
      <c r="L253" s="19">
        <f t="shared" si="49"/>
        <v>15124.112644000008</v>
      </c>
      <c r="M253" s="127">
        <v>52962.04000000003</v>
      </c>
      <c r="N253" s="128">
        <v>5750.6183031999972</v>
      </c>
      <c r="O253" s="129">
        <v>4152.7757400000019</v>
      </c>
      <c r="P253" s="127">
        <v>33961.000000000015</v>
      </c>
      <c r="Q253" s="128">
        <v>3687.4853799999983</v>
      </c>
      <c r="R253" s="129">
        <v>2676.7756895999996</v>
      </c>
      <c r="S253" s="127">
        <v>27936.440000000021</v>
      </c>
      <c r="T253" s="128">
        <v>3033.3386552000006</v>
      </c>
      <c r="U253" s="129">
        <v>2330.8813504</v>
      </c>
      <c r="V253" s="127">
        <v>34975.159999999996</v>
      </c>
      <c r="W253" s="128">
        <v>3797.6028728000038</v>
      </c>
      <c r="X253" s="129">
        <v>3059.2159528000025</v>
      </c>
      <c r="Y253" s="127">
        <v>28371.359999999997</v>
      </c>
      <c r="Z253" s="128">
        <v>3080.562268799998</v>
      </c>
      <c r="AA253" s="129">
        <v>2318.9638968000008</v>
      </c>
      <c r="AB253" s="127">
        <v>7957.7999999999984</v>
      </c>
      <c r="AC253" s="128">
        <v>864.05792400000018</v>
      </c>
      <c r="AD253" s="129">
        <v>585.50001439999994</v>
      </c>
      <c r="AE253" s="127"/>
      <c r="AF253" s="128"/>
      <c r="AG253" s="129"/>
      <c r="AH253" s="127"/>
      <c r="AI253" s="128"/>
      <c r="AJ253" s="129"/>
      <c r="AK253" s="127"/>
      <c r="AL253" s="128"/>
      <c r="AM253" s="129"/>
      <c r="AN253" s="144"/>
      <c r="AO253" s="143"/>
      <c r="AP253" s="129"/>
      <c r="AQ253" s="144"/>
      <c r="AR253" s="143"/>
      <c r="AS253" s="129"/>
      <c r="AT253" s="144"/>
      <c r="AU253" s="143"/>
      <c r="AV253" s="129"/>
    </row>
    <row r="254" spans="1:48" x14ac:dyDescent="0.25">
      <c r="A254" s="7">
        <v>241</v>
      </c>
      <c r="B254" s="58" t="s">
        <v>550</v>
      </c>
      <c r="C254" s="125">
        <v>223</v>
      </c>
      <c r="D254" s="84">
        <v>0.22500000000000001</v>
      </c>
      <c r="E254" s="84" t="s">
        <v>233</v>
      </c>
      <c r="F254" s="69">
        <v>40373</v>
      </c>
      <c r="G254" s="69">
        <v>41352</v>
      </c>
      <c r="H254" s="86" t="s">
        <v>280</v>
      </c>
      <c r="I254" s="65">
        <f t="shared" si="47"/>
        <v>196985.51329999996</v>
      </c>
      <c r="J254" s="17">
        <f t="shared" si="48"/>
        <v>24331.617737894001</v>
      </c>
      <c r="K254" s="18">
        <f t="shared" si="41"/>
        <v>0.12351983316071602</v>
      </c>
      <c r="L254" s="19">
        <f t="shared" si="49"/>
        <v>19432.448522598999</v>
      </c>
      <c r="M254" s="127">
        <v>50423.599299999973</v>
      </c>
      <c r="N254" s="128">
        <v>6232.7694400900036</v>
      </c>
      <c r="O254" s="129">
        <v>4783.1466257019929</v>
      </c>
      <c r="P254" s="127">
        <v>45838.504300000015</v>
      </c>
      <c r="Q254" s="128">
        <v>5732.8274286939986</v>
      </c>
      <c r="R254" s="129">
        <v>4696.573980697005</v>
      </c>
      <c r="S254" s="127">
        <v>35068.995299999988</v>
      </c>
      <c r="T254" s="128">
        <v>4332.6625922700014</v>
      </c>
      <c r="U254" s="129">
        <v>3527.1203771639989</v>
      </c>
      <c r="V254" s="127">
        <v>29134.204400000021</v>
      </c>
      <c r="W254" s="128">
        <v>3577.6749055679988</v>
      </c>
      <c r="X254" s="129">
        <v>2979.9480956219973</v>
      </c>
      <c r="Y254" s="127">
        <v>25932.309999999961</v>
      </c>
      <c r="Z254" s="128">
        <v>3183.0040284720017</v>
      </c>
      <c r="AA254" s="129">
        <v>2550.2434917140022</v>
      </c>
      <c r="AB254" s="127">
        <v>10587.899999999994</v>
      </c>
      <c r="AC254" s="128">
        <v>1272.6793427999987</v>
      </c>
      <c r="AD254" s="129">
        <v>895.41595170000016</v>
      </c>
      <c r="AE254" s="127"/>
      <c r="AF254" s="128"/>
      <c r="AG254" s="129"/>
      <c r="AH254" s="127"/>
      <c r="AI254" s="128"/>
      <c r="AJ254" s="129"/>
      <c r="AK254" s="127"/>
      <c r="AL254" s="128"/>
      <c r="AM254" s="129"/>
      <c r="AN254" s="144"/>
      <c r="AO254" s="143"/>
      <c r="AP254" s="129"/>
      <c r="AQ254" s="144"/>
      <c r="AR254" s="143"/>
      <c r="AS254" s="129"/>
      <c r="AT254" s="144"/>
      <c r="AU254" s="143"/>
      <c r="AV254" s="129"/>
    </row>
    <row r="255" spans="1:48" x14ac:dyDescent="0.25">
      <c r="A255" s="7">
        <v>242</v>
      </c>
      <c r="B255" s="58" t="s">
        <v>551</v>
      </c>
      <c r="C255" s="125">
        <v>222</v>
      </c>
      <c r="D255" s="84">
        <v>0.22500000000000001</v>
      </c>
      <c r="E255" s="84" t="s">
        <v>233</v>
      </c>
      <c r="F255" s="69">
        <v>40373</v>
      </c>
      <c r="G255" s="69">
        <v>41352</v>
      </c>
      <c r="H255" s="86" t="s">
        <v>280</v>
      </c>
      <c r="I255" s="65">
        <f t="shared" si="47"/>
        <v>204865.46909999996</v>
      </c>
      <c r="J255" s="17">
        <f t="shared" si="48"/>
        <v>25544.734759057999</v>
      </c>
      <c r="K255" s="18">
        <f t="shared" si="41"/>
        <v>0.12469029002925318</v>
      </c>
      <c r="L255" s="19">
        <f t="shared" si="49"/>
        <v>20527.740472582995</v>
      </c>
      <c r="M255" s="127">
        <v>51366.26059999998</v>
      </c>
      <c r="N255" s="128">
        <v>6440.0574123599927</v>
      </c>
      <c r="O255" s="129">
        <v>4987.8381237439917</v>
      </c>
      <c r="P255" s="127">
        <v>50150.438499999967</v>
      </c>
      <c r="Q255" s="128">
        <v>6379.5676456580031</v>
      </c>
      <c r="R255" s="129">
        <v>5308.1344213350012</v>
      </c>
      <c r="S255" s="127">
        <v>36673.872900000017</v>
      </c>
      <c r="T255" s="128">
        <v>4584.7665425780006</v>
      </c>
      <c r="U255" s="129">
        <v>3738.6285713770048</v>
      </c>
      <c r="V255" s="127">
        <v>30162.582500000033</v>
      </c>
      <c r="W255" s="128">
        <v>3729.455578986001</v>
      </c>
      <c r="X255" s="129">
        <v>3102.7993277440005</v>
      </c>
      <c r="Y255" s="127">
        <v>24759.544599999972</v>
      </c>
      <c r="Z255" s="128">
        <v>3005.1712564760005</v>
      </c>
      <c r="AA255" s="129">
        <v>2403.1531764830011</v>
      </c>
      <c r="AB255" s="127">
        <v>11752.77</v>
      </c>
      <c r="AC255" s="128">
        <v>1405.7163230000008</v>
      </c>
      <c r="AD255" s="129">
        <v>987.18685189999917</v>
      </c>
      <c r="AE255" s="127"/>
      <c r="AF255" s="128"/>
      <c r="AG255" s="129"/>
      <c r="AH255" s="127"/>
      <c r="AI255" s="128"/>
      <c r="AJ255" s="129"/>
      <c r="AK255" s="127"/>
      <c r="AL255" s="128"/>
      <c r="AM255" s="129"/>
      <c r="AN255" s="144"/>
      <c r="AO255" s="143"/>
      <c r="AP255" s="129"/>
      <c r="AQ255" s="144"/>
      <c r="AR255" s="143"/>
      <c r="AS255" s="129"/>
      <c r="AT255" s="144"/>
      <c r="AU255" s="143"/>
      <c r="AV255" s="129"/>
    </row>
    <row r="256" spans="1:48" x14ac:dyDescent="0.25">
      <c r="A256" s="15">
        <v>243</v>
      </c>
      <c r="B256" s="58" t="s">
        <v>552</v>
      </c>
      <c r="C256" s="125">
        <v>221</v>
      </c>
      <c r="D256" s="84">
        <v>0.22500000000000001</v>
      </c>
      <c r="E256" s="84" t="s">
        <v>233</v>
      </c>
      <c r="F256" s="69">
        <v>40449</v>
      </c>
      <c r="G256" s="69">
        <v>41352</v>
      </c>
      <c r="H256" s="86" t="s">
        <v>281</v>
      </c>
      <c r="I256" s="65">
        <f t="shared" si="47"/>
        <v>122998.37419999995</v>
      </c>
      <c r="J256" s="17">
        <f t="shared" si="48"/>
        <v>15149.204579179999</v>
      </c>
      <c r="K256" s="18">
        <f t="shared" si="41"/>
        <v>0.12316589286413515</v>
      </c>
      <c r="L256" s="19">
        <f t="shared" si="49"/>
        <v>12249.872930076006</v>
      </c>
      <c r="M256" s="127">
        <v>0</v>
      </c>
      <c r="N256" s="128">
        <v>0</v>
      </c>
      <c r="O256" s="129">
        <v>0</v>
      </c>
      <c r="P256" s="127">
        <v>25487.938999999969</v>
      </c>
      <c r="Q256" s="128">
        <v>3153.8086602079998</v>
      </c>
      <c r="R256" s="129">
        <v>2579.7099091780001</v>
      </c>
      <c r="S256" s="127">
        <v>40363.023999999954</v>
      </c>
      <c r="T256" s="128">
        <v>5039.4635837680025</v>
      </c>
      <c r="U256" s="129">
        <v>4094.2236778110073</v>
      </c>
      <c r="V256" s="127">
        <v>31260.349100000025</v>
      </c>
      <c r="W256" s="128">
        <v>3862.1134825979975</v>
      </c>
      <c r="X256" s="129">
        <v>3230.8282270309987</v>
      </c>
      <c r="Y256" s="127">
        <v>14727.542099999999</v>
      </c>
      <c r="Z256" s="128">
        <v>1764.6752490060003</v>
      </c>
      <c r="AA256" s="129">
        <v>1397.6805767559993</v>
      </c>
      <c r="AB256" s="127">
        <v>11159.519999999999</v>
      </c>
      <c r="AC256" s="128">
        <v>1329.1436036000002</v>
      </c>
      <c r="AD256" s="129">
        <v>947.43053929999996</v>
      </c>
      <c r="AE256" s="127"/>
      <c r="AF256" s="128"/>
      <c r="AG256" s="129"/>
      <c r="AH256" s="127"/>
      <c r="AI256" s="128"/>
      <c r="AJ256" s="129"/>
      <c r="AK256" s="127"/>
      <c r="AL256" s="128"/>
      <c r="AM256" s="129"/>
      <c r="AN256" s="144"/>
      <c r="AO256" s="143"/>
      <c r="AP256" s="129"/>
      <c r="AQ256" s="144"/>
      <c r="AR256" s="143"/>
      <c r="AS256" s="129"/>
      <c r="AT256" s="144"/>
      <c r="AU256" s="143"/>
      <c r="AV256" s="129"/>
    </row>
    <row r="257" spans="1:48" x14ac:dyDescent="0.25">
      <c r="A257" s="7">
        <v>244</v>
      </c>
      <c r="B257" s="58" t="s">
        <v>553</v>
      </c>
      <c r="C257" s="125">
        <v>220</v>
      </c>
      <c r="D257" s="84">
        <v>0.22500000000000001</v>
      </c>
      <c r="E257" s="84" t="s">
        <v>233</v>
      </c>
      <c r="F257" s="69">
        <v>40449</v>
      </c>
      <c r="G257" s="69">
        <v>41352</v>
      </c>
      <c r="H257" s="86" t="s">
        <v>281</v>
      </c>
      <c r="I257" s="65">
        <f t="shared" si="47"/>
        <v>223305.0419999999</v>
      </c>
      <c r="J257" s="17">
        <f t="shared" si="48"/>
        <v>28152.638861647993</v>
      </c>
      <c r="K257" s="18">
        <f t="shared" si="41"/>
        <v>0.12607256248897419</v>
      </c>
      <c r="L257" s="19">
        <f t="shared" si="49"/>
        <v>22679.171421400984</v>
      </c>
      <c r="M257" s="127">
        <v>56586.794599999943</v>
      </c>
      <c r="N257" s="128">
        <v>7184.1701512720083</v>
      </c>
      <c r="O257" s="129">
        <v>5582.4392814539906</v>
      </c>
      <c r="P257" s="127">
        <v>54573.354999999938</v>
      </c>
      <c r="Q257" s="128">
        <v>7024.6627168359946</v>
      </c>
      <c r="R257" s="129">
        <v>5841.2918133679977</v>
      </c>
      <c r="S257" s="127">
        <v>39694.310800000014</v>
      </c>
      <c r="T257" s="128">
        <v>4963.1614336039966</v>
      </c>
      <c r="U257" s="129">
        <v>4035.8676678649981</v>
      </c>
      <c r="V257" s="127">
        <v>32743.741299999987</v>
      </c>
      <c r="W257" s="128">
        <v>4096.1564760099945</v>
      </c>
      <c r="X257" s="129">
        <v>3427.3091882749968</v>
      </c>
      <c r="Y257" s="127">
        <v>27134.800299999995</v>
      </c>
      <c r="Z257" s="128">
        <v>3353.0255259259993</v>
      </c>
      <c r="AA257" s="129">
        <v>2694.2563039389988</v>
      </c>
      <c r="AB257" s="127">
        <v>12572.039999999997</v>
      </c>
      <c r="AC257" s="128">
        <v>1531.4625580000013</v>
      </c>
      <c r="AD257" s="129">
        <v>1098.0071665</v>
      </c>
      <c r="AE257" s="127"/>
      <c r="AF257" s="128"/>
      <c r="AG257" s="129"/>
      <c r="AH257" s="127"/>
      <c r="AI257" s="128"/>
      <c r="AJ257" s="129"/>
      <c r="AK257" s="127"/>
      <c r="AL257" s="128"/>
      <c r="AM257" s="129"/>
      <c r="AN257" s="144"/>
      <c r="AO257" s="143"/>
      <c r="AP257" s="129"/>
      <c r="AQ257" s="144"/>
      <c r="AR257" s="143"/>
      <c r="AS257" s="129"/>
      <c r="AT257" s="144"/>
      <c r="AU257" s="143"/>
      <c r="AV257" s="129"/>
    </row>
    <row r="258" spans="1:48" x14ac:dyDescent="0.25">
      <c r="A258" s="7">
        <v>245</v>
      </c>
      <c r="B258" s="58" t="s">
        <v>554</v>
      </c>
      <c r="C258" s="125">
        <v>51</v>
      </c>
      <c r="D258" s="84">
        <v>0.85</v>
      </c>
      <c r="E258" s="84" t="s">
        <v>233</v>
      </c>
      <c r="F258" s="69">
        <v>37565</v>
      </c>
      <c r="G258" s="69">
        <v>40513</v>
      </c>
      <c r="H258" s="86" t="s">
        <v>274</v>
      </c>
      <c r="I258" s="65">
        <f t="shared" si="47"/>
        <v>1281891.68</v>
      </c>
      <c r="J258" s="17">
        <f t="shared" si="48"/>
        <v>91703.062691999978</v>
      </c>
      <c r="K258" s="18">
        <f>J258/I258</f>
        <v>7.1537294548943461E-2</v>
      </c>
      <c r="L258" s="19">
        <f t="shared" si="49"/>
        <v>59365.421270699975</v>
      </c>
      <c r="M258" s="127">
        <v>342040.82999999996</v>
      </c>
      <c r="N258" s="128">
        <v>24767.167024300012</v>
      </c>
      <c r="O258" s="129">
        <v>14779.398503199989</v>
      </c>
      <c r="P258" s="127">
        <v>328311.3299999999</v>
      </c>
      <c r="Q258" s="128">
        <v>23944.461456899957</v>
      </c>
      <c r="R258" s="129">
        <v>15935.491212899995</v>
      </c>
      <c r="S258" s="127">
        <v>200458.74999999991</v>
      </c>
      <c r="T258" s="128">
        <v>14198.735652099982</v>
      </c>
      <c r="U258" s="129">
        <v>9671.7040848999895</v>
      </c>
      <c r="V258" s="148">
        <v>188803.66</v>
      </c>
      <c r="W258" s="143">
        <v>13450.342688400013</v>
      </c>
      <c r="X258" s="149">
        <v>9662.9082483000038</v>
      </c>
      <c r="Y258" s="148">
        <v>160856.85000000006</v>
      </c>
      <c r="Z258" s="143">
        <v>11274.979778300018</v>
      </c>
      <c r="AA258" s="149">
        <v>7530.7778648999983</v>
      </c>
      <c r="AB258" s="148">
        <v>61420.260000000009</v>
      </c>
      <c r="AC258" s="143">
        <v>4067.3760919999982</v>
      </c>
      <c r="AD258" s="149">
        <v>1785.1413565000012</v>
      </c>
      <c r="AE258" s="148"/>
      <c r="AF258" s="143"/>
      <c r="AG258" s="149"/>
      <c r="AH258" s="148"/>
      <c r="AI258" s="143"/>
      <c r="AJ258" s="149"/>
      <c r="AK258" s="127"/>
      <c r="AL258" s="128"/>
      <c r="AM258" s="129"/>
      <c r="AN258" s="144"/>
      <c r="AO258" s="143"/>
      <c r="AP258" s="129"/>
      <c r="AQ258" s="144"/>
      <c r="AR258" s="143"/>
      <c r="AS258" s="129"/>
      <c r="AT258" s="144"/>
      <c r="AU258" s="143"/>
      <c r="AV258" s="129"/>
    </row>
    <row r="259" spans="1:48" x14ac:dyDescent="0.25">
      <c r="A259" s="15">
        <v>246</v>
      </c>
      <c r="B259" s="58" t="s">
        <v>461</v>
      </c>
      <c r="C259" s="125">
        <v>243</v>
      </c>
      <c r="D259" s="84">
        <v>0.8</v>
      </c>
      <c r="E259" s="84" t="s">
        <v>233</v>
      </c>
      <c r="F259" s="69">
        <v>40575</v>
      </c>
      <c r="G259" s="69">
        <v>40575</v>
      </c>
      <c r="H259" s="86" t="s">
        <v>284</v>
      </c>
      <c r="I259" s="65">
        <f t="shared" si="47"/>
        <v>1508760</v>
      </c>
      <c r="J259" s="17">
        <f t="shared" si="48"/>
        <v>175038.6483479999</v>
      </c>
      <c r="K259" s="18">
        <f>J259/I259</f>
        <v>0.11601490518571536</v>
      </c>
      <c r="L259" s="19">
        <f t="shared" si="49"/>
        <v>136398.17381799998</v>
      </c>
      <c r="M259" s="127">
        <v>380131.80000000034</v>
      </c>
      <c r="N259" s="128">
        <v>45085.625645999979</v>
      </c>
      <c r="O259" s="129">
        <v>33961.791649999985</v>
      </c>
      <c r="P259" s="127">
        <v>344763.40000000014</v>
      </c>
      <c r="Q259" s="128">
        <v>40700.702217999955</v>
      </c>
      <c r="R259" s="129">
        <v>32132.229416000002</v>
      </c>
      <c r="S259" s="127">
        <v>231846.79999999978</v>
      </c>
      <c r="T259" s="128">
        <v>26820.372879999995</v>
      </c>
      <c r="U259" s="129">
        <v>21488.09936199999</v>
      </c>
      <c r="V259" s="127">
        <v>236337.39999999985</v>
      </c>
      <c r="W259" s="128">
        <v>27374.932977999983</v>
      </c>
      <c r="X259" s="129">
        <v>22522.518145999969</v>
      </c>
      <c r="Y259" s="127">
        <v>213451.40000000017</v>
      </c>
      <c r="Z259" s="128">
        <v>24091.097849999998</v>
      </c>
      <c r="AA259" s="129">
        <v>18867.353062000024</v>
      </c>
      <c r="AB259" s="127">
        <v>102229.19999999982</v>
      </c>
      <c r="AC259" s="128">
        <v>10965.916776000004</v>
      </c>
      <c r="AD259" s="129">
        <v>7426.1821819999986</v>
      </c>
      <c r="AE259" s="127"/>
      <c r="AF259" s="128"/>
      <c r="AG259" s="129"/>
      <c r="AH259" s="127"/>
      <c r="AI259" s="128"/>
      <c r="AJ259" s="129"/>
      <c r="AK259" s="127"/>
      <c r="AL259" s="128"/>
      <c r="AM259" s="129"/>
      <c r="AN259" s="144"/>
      <c r="AO259" s="143"/>
      <c r="AP259" s="129"/>
      <c r="AQ259" s="144"/>
      <c r="AR259" s="143"/>
      <c r="AS259" s="129"/>
      <c r="AT259" s="144"/>
      <c r="AU259" s="143"/>
      <c r="AV259" s="129"/>
    </row>
    <row r="260" spans="1:48" x14ac:dyDescent="0.25">
      <c r="A260" s="7">
        <v>247</v>
      </c>
      <c r="B260" s="58" t="s">
        <v>460</v>
      </c>
      <c r="C260" s="125">
        <v>246</v>
      </c>
      <c r="D260" s="84">
        <v>0.25</v>
      </c>
      <c r="E260" s="84" t="s">
        <v>233</v>
      </c>
      <c r="F260" s="69">
        <v>40099</v>
      </c>
      <c r="G260" s="69">
        <v>40513</v>
      </c>
      <c r="H260" s="86" t="s">
        <v>282</v>
      </c>
      <c r="I260" s="65">
        <f t="shared" si="47"/>
        <v>141213.64407695999</v>
      </c>
      <c r="J260" s="17">
        <f t="shared" si="48"/>
        <v>9198.6567751731782</v>
      </c>
      <c r="K260" s="18">
        <f t="shared" si="41"/>
        <v>6.5140000000000031E-2</v>
      </c>
      <c r="L260" s="19">
        <f t="shared" si="49"/>
        <v>5794.2418167123251</v>
      </c>
      <c r="M260" s="127">
        <v>30813.327071999996</v>
      </c>
      <c r="N260" s="128">
        <v>2007.1801254700813</v>
      </c>
      <c r="O260" s="129">
        <v>1131.1711779792674</v>
      </c>
      <c r="P260" s="127">
        <v>31044.898487520015</v>
      </c>
      <c r="Q260" s="128">
        <v>2022.2646874770555</v>
      </c>
      <c r="R260" s="129">
        <v>1327.8240589055033</v>
      </c>
      <c r="S260" s="127">
        <v>22394.097933119981</v>
      </c>
      <c r="T260" s="128">
        <v>1458.7515393634369</v>
      </c>
      <c r="U260" s="129">
        <v>961.95229401913957</v>
      </c>
      <c r="V260" s="127">
        <v>29063.387328480021</v>
      </c>
      <c r="W260" s="128">
        <v>1893.1890505771876</v>
      </c>
      <c r="X260" s="129">
        <v>1248.2749156717136</v>
      </c>
      <c r="Y260" s="127">
        <v>20025.783760319988</v>
      </c>
      <c r="Z260" s="128">
        <v>1304.4795541472445</v>
      </c>
      <c r="AA260" s="129">
        <v>874.01563064624099</v>
      </c>
      <c r="AB260" s="127">
        <v>7872.1494955199978</v>
      </c>
      <c r="AC260" s="128">
        <v>512.79181813817252</v>
      </c>
      <c r="AD260" s="129">
        <v>251.00373949045928</v>
      </c>
      <c r="AE260" s="127"/>
      <c r="AF260" s="128"/>
      <c r="AG260" s="129"/>
      <c r="AH260" s="127"/>
      <c r="AI260" s="128"/>
      <c r="AJ260" s="129"/>
      <c r="AK260" s="127"/>
      <c r="AL260" s="128"/>
      <c r="AM260" s="129"/>
      <c r="AN260" s="144"/>
      <c r="AO260" s="143"/>
      <c r="AP260" s="129"/>
      <c r="AQ260" s="144"/>
      <c r="AR260" s="143"/>
      <c r="AS260" s="129"/>
      <c r="AT260" s="144"/>
      <c r="AU260" s="143"/>
      <c r="AV260" s="129"/>
    </row>
    <row r="261" spans="1:48" x14ac:dyDescent="0.25">
      <c r="A261" s="7">
        <v>248</v>
      </c>
      <c r="B261" s="58" t="s">
        <v>460</v>
      </c>
      <c r="C261" s="125">
        <v>247</v>
      </c>
      <c r="D261" s="84">
        <v>0.25</v>
      </c>
      <c r="E261" s="84" t="s">
        <v>233</v>
      </c>
      <c r="F261" s="69">
        <v>40785</v>
      </c>
      <c r="G261" s="69">
        <v>40785</v>
      </c>
      <c r="H261" s="86" t="s">
        <v>283</v>
      </c>
      <c r="I261" s="65">
        <f t="shared" si="47"/>
        <v>131852.51476847994</v>
      </c>
      <c r="J261" s="17">
        <f t="shared" si="48"/>
        <v>14316.546053561555</v>
      </c>
      <c r="K261" s="18">
        <f t="shared" si="41"/>
        <v>0.10858000000000002</v>
      </c>
      <c r="L261" s="19">
        <f t="shared" si="49"/>
        <v>11112.354254927577</v>
      </c>
      <c r="M261" s="127">
        <v>26881.581474720017</v>
      </c>
      <c r="N261" s="128">
        <v>2918.8021165250966</v>
      </c>
      <c r="O261" s="129">
        <v>2152.5175260047363</v>
      </c>
      <c r="P261" s="127">
        <v>30454.164539999958</v>
      </c>
      <c r="Q261" s="128">
        <v>3306.713185753199</v>
      </c>
      <c r="R261" s="129">
        <v>2633.7001950540293</v>
      </c>
      <c r="S261" s="127">
        <v>20211.353866079993</v>
      </c>
      <c r="T261" s="128">
        <v>2194.5488027789652</v>
      </c>
      <c r="U261" s="129">
        <v>1746.1622872085188</v>
      </c>
      <c r="V261" s="127">
        <v>26791.832216159986</v>
      </c>
      <c r="W261" s="128">
        <v>2909.057142030651</v>
      </c>
      <c r="X261" s="129">
        <v>2322.8951736757108</v>
      </c>
      <c r="Y261" s="127">
        <v>19045.032255359991</v>
      </c>
      <c r="Z261" s="128">
        <v>2067.9096022869885</v>
      </c>
      <c r="AA261" s="129">
        <v>1624.7983805873575</v>
      </c>
      <c r="AB261" s="127">
        <v>8468.5504161600056</v>
      </c>
      <c r="AC261" s="128">
        <v>919.51520418665314</v>
      </c>
      <c r="AD261" s="129">
        <v>632.28069239722583</v>
      </c>
      <c r="AE261" s="127"/>
      <c r="AF261" s="128"/>
      <c r="AG261" s="129"/>
      <c r="AH261" s="127"/>
      <c r="AI261" s="128"/>
      <c r="AJ261" s="129"/>
      <c r="AK261" s="127"/>
      <c r="AL261" s="128"/>
      <c r="AM261" s="129"/>
      <c r="AN261" s="144"/>
      <c r="AO261" s="143"/>
      <c r="AP261" s="129"/>
      <c r="AQ261" s="144"/>
      <c r="AR261" s="143"/>
      <c r="AS261" s="129"/>
      <c r="AT261" s="144"/>
      <c r="AU261" s="143"/>
      <c r="AV261" s="129"/>
    </row>
    <row r="262" spans="1:48" x14ac:dyDescent="0.25">
      <c r="A262" s="15">
        <v>249</v>
      </c>
      <c r="B262" s="58" t="s">
        <v>162</v>
      </c>
      <c r="C262" s="125">
        <v>290</v>
      </c>
      <c r="D262" s="84">
        <v>1.8</v>
      </c>
      <c r="E262" s="84"/>
      <c r="F262" s="69">
        <v>37525</v>
      </c>
      <c r="G262" s="69">
        <v>37525</v>
      </c>
      <c r="H262" s="86" t="s">
        <v>581</v>
      </c>
      <c r="I262" s="65">
        <f t="shared" si="47"/>
        <v>2405389.9788334998</v>
      </c>
      <c r="J262" s="17">
        <f t="shared" si="48"/>
        <v>267479.36564628524</v>
      </c>
      <c r="K262" s="18">
        <f t="shared" si="41"/>
        <v>0.11120000000000002</v>
      </c>
      <c r="L262" s="19">
        <f t="shared" si="49"/>
        <v>208108.9600841405</v>
      </c>
      <c r="M262" s="127">
        <v>551564.98946569988</v>
      </c>
      <c r="N262" s="128">
        <v>61334.026828585884</v>
      </c>
      <c r="O262" s="129">
        <v>45533.101665584967</v>
      </c>
      <c r="P262" s="127">
        <v>603336.99968020024</v>
      </c>
      <c r="Q262" s="128">
        <v>67091.074364438216</v>
      </c>
      <c r="R262" s="129">
        <v>53040.251165368216</v>
      </c>
      <c r="S262" s="127">
        <v>406245.99968840001</v>
      </c>
      <c r="T262" s="128">
        <v>45174.555165350059</v>
      </c>
      <c r="U262" s="129">
        <v>35887.298949906493</v>
      </c>
      <c r="V262" s="127">
        <v>339609.00022870005</v>
      </c>
      <c r="W262" s="128">
        <v>37764.520825431471</v>
      </c>
      <c r="X262" s="129">
        <v>30834.743239282208</v>
      </c>
      <c r="Y262" s="127">
        <v>339351.00010479963</v>
      </c>
      <c r="Z262" s="128">
        <v>37735.831211653734</v>
      </c>
      <c r="AA262" s="129">
        <v>29937.93504626289</v>
      </c>
      <c r="AB262" s="127">
        <v>165281.98966570001</v>
      </c>
      <c r="AC262" s="128">
        <v>18379.357250825822</v>
      </c>
      <c r="AD262" s="129">
        <v>12875.630017735713</v>
      </c>
      <c r="AE262" s="127"/>
      <c r="AF262" s="128"/>
      <c r="AG262" s="129"/>
      <c r="AH262" s="127"/>
      <c r="AI262" s="128"/>
      <c r="AJ262" s="129"/>
      <c r="AK262" s="127"/>
      <c r="AL262" s="128"/>
      <c r="AM262" s="129"/>
      <c r="AN262" s="144"/>
      <c r="AO262" s="143"/>
      <c r="AP262" s="129"/>
      <c r="AQ262" s="144"/>
      <c r="AR262" s="143"/>
      <c r="AS262" s="129"/>
      <c r="AT262" s="144"/>
      <c r="AU262" s="143"/>
      <c r="AV262" s="129"/>
    </row>
    <row r="263" spans="1:48" x14ac:dyDescent="0.25">
      <c r="A263" s="7">
        <v>250</v>
      </c>
      <c r="B263" s="58" t="s">
        <v>163</v>
      </c>
      <c r="C263" s="125">
        <v>291</v>
      </c>
      <c r="D263" s="84">
        <v>1.8</v>
      </c>
      <c r="E263" s="84"/>
      <c r="F263" s="69">
        <v>37567</v>
      </c>
      <c r="G263" s="69">
        <v>37567</v>
      </c>
      <c r="H263" s="86" t="s">
        <v>582</v>
      </c>
      <c r="I263" s="65">
        <f t="shared" si="47"/>
        <v>2462839.0198720009</v>
      </c>
      <c r="J263" s="17">
        <f t="shared" si="48"/>
        <v>273867.69900976645</v>
      </c>
      <c r="K263" s="18">
        <f t="shared" ref="K263:K294" si="50">J263/I263</f>
        <v>0.11119999999999998</v>
      </c>
      <c r="L263" s="19">
        <f t="shared" si="49"/>
        <v>212724.78122499317</v>
      </c>
      <c r="M263" s="127">
        <v>614401.99926640082</v>
      </c>
      <c r="N263" s="128">
        <v>68321.502318423678</v>
      </c>
      <c r="O263" s="129">
        <v>50650.92383409437</v>
      </c>
      <c r="P263" s="127">
        <v>616508.00072699971</v>
      </c>
      <c r="Q263" s="128">
        <v>68555.689680842392</v>
      </c>
      <c r="R263" s="129">
        <v>54075.050759372774</v>
      </c>
      <c r="S263" s="127">
        <v>391041.99982549937</v>
      </c>
      <c r="T263" s="128">
        <v>43483.870380595632</v>
      </c>
      <c r="U263" s="129">
        <v>34599.493974561534</v>
      </c>
      <c r="V263" s="127">
        <v>355292.00019230007</v>
      </c>
      <c r="W263" s="128">
        <v>39508.47042138379</v>
      </c>
      <c r="X263" s="129">
        <v>32239.095120827373</v>
      </c>
      <c r="Y263" s="127">
        <v>324208.01991270069</v>
      </c>
      <c r="Z263" s="128">
        <v>36051.931814292235</v>
      </c>
      <c r="AA263" s="129">
        <v>28613.664927127727</v>
      </c>
      <c r="AB263" s="127">
        <v>161386.99994809998</v>
      </c>
      <c r="AC263" s="128">
        <v>17946.234394228723</v>
      </c>
      <c r="AD263" s="129">
        <v>12546.55260900939</v>
      </c>
      <c r="AE263" s="127"/>
      <c r="AF263" s="128"/>
      <c r="AG263" s="129"/>
      <c r="AH263" s="127"/>
      <c r="AI263" s="128"/>
      <c r="AJ263" s="129"/>
      <c r="AK263" s="127"/>
      <c r="AL263" s="128"/>
      <c r="AM263" s="129"/>
      <c r="AN263" s="144"/>
      <c r="AO263" s="143"/>
      <c r="AP263" s="129"/>
      <c r="AQ263" s="144"/>
      <c r="AR263" s="143"/>
      <c r="AS263" s="129"/>
      <c r="AT263" s="144"/>
      <c r="AU263" s="143"/>
      <c r="AV263" s="129"/>
    </row>
    <row r="264" spans="1:48" x14ac:dyDescent="0.25">
      <c r="A264" s="7">
        <v>251</v>
      </c>
      <c r="B264" s="58" t="s">
        <v>164</v>
      </c>
      <c r="C264" s="125">
        <v>292</v>
      </c>
      <c r="D264" s="84">
        <v>1.8</v>
      </c>
      <c r="E264" s="84"/>
      <c r="F264" s="69">
        <v>37567</v>
      </c>
      <c r="G264" s="69">
        <v>37567</v>
      </c>
      <c r="H264" s="86" t="s">
        <v>583</v>
      </c>
      <c r="I264" s="65">
        <f t="shared" si="47"/>
        <v>2502093.0014169007</v>
      </c>
      <c r="J264" s="17">
        <f t="shared" si="48"/>
        <v>278232.74175755912</v>
      </c>
      <c r="K264" s="18">
        <f t="shared" si="50"/>
        <v>0.11119999999999991</v>
      </c>
      <c r="L264" s="19">
        <f t="shared" si="49"/>
        <v>216247.16745510342</v>
      </c>
      <c r="M264" s="127">
        <v>589103.00099510024</v>
      </c>
      <c r="N264" s="128">
        <v>65508.25371065511</v>
      </c>
      <c r="O264" s="129">
        <v>48565.289939588452</v>
      </c>
      <c r="P264" s="127">
        <v>627733.9996076005</v>
      </c>
      <c r="Q264" s="128">
        <v>69804.020756364975</v>
      </c>
      <c r="R264" s="129">
        <v>55059.703770484179</v>
      </c>
      <c r="S264" s="127">
        <v>406244.99930580024</v>
      </c>
      <c r="T264" s="128">
        <v>45174.443922804967</v>
      </c>
      <c r="U264" s="129">
        <v>35944.659172059604</v>
      </c>
      <c r="V264" s="127">
        <v>363550.0007051999</v>
      </c>
      <c r="W264" s="128">
        <v>40426.760078418243</v>
      </c>
      <c r="X264" s="129">
        <v>32988.423740373757</v>
      </c>
      <c r="Y264" s="127">
        <v>343897.00084449968</v>
      </c>
      <c r="Z264" s="128">
        <v>38241.346493908386</v>
      </c>
      <c r="AA264" s="129">
        <v>30351.357607561302</v>
      </c>
      <c r="AB264" s="127">
        <v>171563.99995870001</v>
      </c>
      <c r="AC264" s="128">
        <v>19077.916795407433</v>
      </c>
      <c r="AD264" s="129">
        <v>13337.733225036141</v>
      </c>
      <c r="AE264" s="127"/>
      <c r="AF264" s="128"/>
      <c r="AG264" s="129"/>
      <c r="AH264" s="127"/>
      <c r="AI264" s="128"/>
      <c r="AJ264" s="129"/>
      <c r="AK264" s="127"/>
      <c r="AL264" s="128"/>
      <c r="AM264" s="129"/>
      <c r="AN264" s="144"/>
      <c r="AO264" s="143"/>
      <c r="AP264" s="129"/>
      <c r="AQ264" s="144"/>
      <c r="AR264" s="143"/>
      <c r="AS264" s="129"/>
      <c r="AT264" s="144"/>
      <c r="AU264" s="143"/>
      <c r="AV264" s="129"/>
    </row>
    <row r="265" spans="1:48" x14ac:dyDescent="0.25">
      <c r="A265" s="15">
        <v>252</v>
      </c>
      <c r="B265" s="58" t="s">
        <v>165</v>
      </c>
      <c r="C265" s="125">
        <v>293</v>
      </c>
      <c r="D265" s="84">
        <v>1.8</v>
      </c>
      <c r="E265" s="84"/>
      <c r="F265" s="69">
        <v>37525</v>
      </c>
      <c r="G265" s="69">
        <v>37525</v>
      </c>
      <c r="H265" s="86" t="s">
        <v>584</v>
      </c>
      <c r="I265" s="65">
        <f t="shared" si="47"/>
        <v>2281530.0195636991</v>
      </c>
      <c r="J265" s="17">
        <f t="shared" si="48"/>
        <v>253706.13817548344</v>
      </c>
      <c r="K265" s="18">
        <f t="shared" si="50"/>
        <v>0.11120000000000005</v>
      </c>
      <c r="L265" s="19">
        <f t="shared" si="49"/>
        <v>197248.67554189224</v>
      </c>
      <c r="M265" s="127">
        <v>567650.01133490028</v>
      </c>
      <c r="N265" s="128">
        <v>63122.681260440848</v>
      </c>
      <c r="O265" s="129">
        <v>46860.961392091289</v>
      </c>
      <c r="P265" s="127">
        <v>563466.9984794996</v>
      </c>
      <c r="Q265" s="128">
        <v>62657.530230920405</v>
      </c>
      <c r="R265" s="129">
        <v>49535.220181432152</v>
      </c>
      <c r="S265" s="127">
        <v>376142.00993359991</v>
      </c>
      <c r="T265" s="128">
        <v>41826.991504616301</v>
      </c>
      <c r="U265" s="129">
        <v>33227.947520613387</v>
      </c>
      <c r="V265" s="127">
        <v>326309.01027119975</v>
      </c>
      <c r="W265" s="128">
        <v>36285.561942157452</v>
      </c>
      <c r="X265" s="129">
        <v>29627.172841708365</v>
      </c>
      <c r="Y265" s="127">
        <v>300449.99941329961</v>
      </c>
      <c r="Z265" s="128">
        <v>33410.039934758963</v>
      </c>
      <c r="AA265" s="129">
        <v>26506.0440791617</v>
      </c>
      <c r="AB265" s="127">
        <v>147511.99013120012</v>
      </c>
      <c r="AC265" s="128">
        <v>16403.333302589439</v>
      </c>
      <c r="AD265" s="129">
        <v>11491.32952688534</v>
      </c>
      <c r="AE265" s="127"/>
      <c r="AF265" s="128"/>
      <c r="AG265" s="129"/>
      <c r="AH265" s="127"/>
      <c r="AI265" s="128"/>
      <c r="AJ265" s="129"/>
      <c r="AK265" s="127"/>
      <c r="AL265" s="128"/>
      <c r="AM265" s="129"/>
      <c r="AN265" s="144"/>
      <c r="AO265" s="143"/>
      <c r="AP265" s="129"/>
      <c r="AQ265" s="144"/>
      <c r="AR265" s="143"/>
      <c r="AS265" s="129"/>
      <c r="AT265" s="144"/>
      <c r="AU265" s="143"/>
      <c r="AV265" s="129"/>
    </row>
    <row r="266" spans="1:48" x14ac:dyDescent="0.25">
      <c r="A266" s="7">
        <v>253</v>
      </c>
      <c r="B266" s="58" t="s">
        <v>166</v>
      </c>
      <c r="C266" s="125">
        <v>294</v>
      </c>
      <c r="D266" s="84">
        <v>1.8</v>
      </c>
      <c r="E266" s="84"/>
      <c r="F266" s="69">
        <v>37525</v>
      </c>
      <c r="G266" s="69">
        <v>37525</v>
      </c>
      <c r="H266" s="86" t="s">
        <v>585</v>
      </c>
      <c r="I266" s="65">
        <f t="shared" si="47"/>
        <v>2326921.0220068996</v>
      </c>
      <c r="J266" s="17">
        <f t="shared" si="48"/>
        <v>258753.61764716718</v>
      </c>
      <c r="K266" s="18">
        <f t="shared" si="50"/>
        <v>0.11119999999999998</v>
      </c>
      <c r="L266" s="19">
        <f t="shared" si="49"/>
        <v>201136.25397001949</v>
      </c>
      <c r="M266" s="127">
        <v>567493.99937430013</v>
      </c>
      <c r="N266" s="128">
        <v>63105.33273042216</v>
      </c>
      <c r="O266" s="129">
        <v>46848.082205390994</v>
      </c>
      <c r="P266" s="127">
        <v>578078.01152499963</v>
      </c>
      <c r="Q266" s="128">
        <v>64282.274881580044</v>
      </c>
      <c r="R266" s="129">
        <v>50819.696025125886</v>
      </c>
      <c r="S266" s="127">
        <v>372749.0001654001</v>
      </c>
      <c r="T266" s="128">
        <v>41449.688818392468</v>
      </c>
      <c r="U266" s="129">
        <v>32928.212985426333</v>
      </c>
      <c r="V266" s="127">
        <v>334931.00014559983</v>
      </c>
      <c r="W266" s="128">
        <v>37244.327216190664</v>
      </c>
      <c r="X266" s="129">
        <v>30410.004992237082</v>
      </c>
      <c r="Y266" s="127">
        <v>313074.01052950002</v>
      </c>
      <c r="Z266" s="128">
        <v>34813.829970880368</v>
      </c>
      <c r="AA266" s="129">
        <v>27619.748841210694</v>
      </c>
      <c r="AB266" s="127">
        <v>160595.00026710005</v>
      </c>
      <c r="AC266" s="128">
        <v>17858.164029701511</v>
      </c>
      <c r="AD266" s="129">
        <v>12510.508920628494</v>
      </c>
      <c r="AE266" s="127"/>
      <c r="AF266" s="128"/>
      <c r="AG266" s="129"/>
      <c r="AH266" s="127"/>
      <c r="AI266" s="128"/>
      <c r="AJ266" s="129"/>
      <c r="AK266" s="127"/>
      <c r="AL266" s="128"/>
      <c r="AM266" s="129"/>
      <c r="AN266" s="144"/>
      <c r="AO266" s="143"/>
      <c r="AP266" s="129"/>
      <c r="AQ266" s="144"/>
      <c r="AR266" s="143"/>
      <c r="AS266" s="129"/>
      <c r="AT266" s="144"/>
      <c r="AU266" s="143"/>
      <c r="AV266" s="129"/>
    </row>
    <row r="267" spans="1:48" x14ac:dyDescent="0.25">
      <c r="A267" s="7">
        <v>254</v>
      </c>
      <c r="B267" s="58" t="s">
        <v>167</v>
      </c>
      <c r="C267" s="125">
        <v>295</v>
      </c>
      <c r="D267" s="84">
        <v>1.8</v>
      </c>
      <c r="E267" s="84"/>
      <c r="F267" s="69">
        <v>37525</v>
      </c>
      <c r="G267" s="69">
        <v>37525</v>
      </c>
      <c r="H267" s="86" t="s">
        <v>586</v>
      </c>
      <c r="I267" s="65">
        <f t="shared" si="47"/>
        <v>2378967.9782945984</v>
      </c>
      <c r="J267" s="17">
        <f t="shared" si="48"/>
        <v>264541.23918635969</v>
      </c>
      <c r="K267" s="18">
        <f t="shared" si="50"/>
        <v>0.11120000000000015</v>
      </c>
      <c r="L267" s="19">
        <f t="shared" si="49"/>
        <v>205764.00441149413</v>
      </c>
      <c r="M267" s="127">
        <v>557485.00013449951</v>
      </c>
      <c r="N267" s="128">
        <v>61992.332014956424</v>
      </c>
      <c r="O267" s="129">
        <v>46021.813699141596</v>
      </c>
      <c r="P267" s="127">
        <v>599876.99924299936</v>
      </c>
      <c r="Q267" s="128">
        <v>66706.322315821584</v>
      </c>
      <c r="R267" s="129">
        <v>52736.077391324368</v>
      </c>
      <c r="S267" s="127">
        <v>387328.99007449945</v>
      </c>
      <c r="T267" s="128">
        <v>43070.98369628442</v>
      </c>
      <c r="U267" s="129">
        <v>34216.19233033224</v>
      </c>
      <c r="V267" s="127">
        <v>342312.98995140026</v>
      </c>
      <c r="W267" s="128">
        <v>38065.204482595742</v>
      </c>
      <c r="X267" s="129">
        <v>31080.251540794889</v>
      </c>
      <c r="Y267" s="127">
        <v>328016.99929979985</v>
      </c>
      <c r="Z267" s="128">
        <v>36475.490322137797</v>
      </c>
      <c r="AA267" s="129">
        <v>28938.036475738721</v>
      </c>
      <c r="AB267" s="127">
        <v>163946.99959139997</v>
      </c>
      <c r="AC267" s="128">
        <v>18230.906354563678</v>
      </c>
      <c r="AD267" s="129">
        <v>12771.632974162332</v>
      </c>
      <c r="AE267" s="127"/>
      <c r="AF267" s="128"/>
      <c r="AG267" s="129"/>
      <c r="AH267" s="127"/>
      <c r="AI267" s="128"/>
      <c r="AJ267" s="129"/>
      <c r="AK267" s="127"/>
      <c r="AL267" s="128"/>
      <c r="AM267" s="129"/>
      <c r="AN267" s="144"/>
      <c r="AO267" s="143"/>
      <c r="AP267" s="129"/>
      <c r="AQ267" s="144"/>
      <c r="AR267" s="143"/>
      <c r="AS267" s="129"/>
      <c r="AT267" s="144"/>
      <c r="AU267" s="143"/>
      <c r="AV267" s="129"/>
    </row>
    <row r="268" spans="1:48" x14ac:dyDescent="0.25">
      <c r="A268" s="15">
        <v>255</v>
      </c>
      <c r="B268" s="58" t="s">
        <v>168</v>
      </c>
      <c r="C268" s="125">
        <v>296</v>
      </c>
      <c r="D268" s="84">
        <v>1.8</v>
      </c>
      <c r="E268" s="84"/>
      <c r="F268" s="69">
        <v>37525</v>
      </c>
      <c r="G268" s="69">
        <v>37525</v>
      </c>
      <c r="H268" s="86" t="s">
        <v>587</v>
      </c>
      <c r="I268" s="65">
        <f t="shared" si="47"/>
        <v>2419785.0299390005</v>
      </c>
      <c r="J268" s="17">
        <f t="shared" si="48"/>
        <v>269080.09532921657</v>
      </c>
      <c r="K268" s="18">
        <f t="shared" si="50"/>
        <v>0.11119999999999988</v>
      </c>
      <c r="L268" s="19">
        <f t="shared" si="49"/>
        <v>209317.68020124824</v>
      </c>
      <c r="M268" s="127">
        <v>563860.99122480012</v>
      </c>
      <c r="N268" s="128">
        <v>62701.342224197761</v>
      </c>
      <c r="O268" s="129">
        <v>46548.168083617398</v>
      </c>
      <c r="P268" s="127">
        <v>597047.99951760052</v>
      </c>
      <c r="Q268" s="128">
        <v>66391.737546357035</v>
      </c>
      <c r="R268" s="129">
        <v>52487.37582641506</v>
      </c>
      <c r="S268" s="127">
        <v>404214.0102235002</v>
      </c>
      <c r="T268" s="128">
        <v>44948.597936853163</v>
      </c>
      <c r="U268" s="129">
        <v>35707.795364772028</v>
      </c>
      <c r="V268" s="127">
        <v>345657.9992716001</v>
      </c>
      <c r="W268" s="128">
        <v>38437.169519001887</v>
      </c>
      <c r="X268" s="129">
        <v>31383.961111065088</v>
      </c>
      <c r="Y268" s="127">
        <v>342869.00962529972</v>
      </c>
      <c r="Z268" s="128">
        <v>38127.033870333347</v>
      </c>
      <c r="AA268" s="129">
        <v>30248.297887345878</v>
      </c>
      <c r="AB268" s="127">
        <v>166135.02007620002</v>
      </c>
      <c r="AC268" s="128">
        <v>18474.214232473423</v>
      </c>
      <c r="AD268" s="129">
        <v>12942.081928032758</v>
      </c>
      <c r="AE268" s="127"/>
      <c r="AF268" s="128"/>
      <c r="AG268" s="129"/>
      <c r="AH268" s="127"/>
      <c r="AI268" s="128"/>
      <c r="AJ268" s="129"/>
      <c r="AK268" s="127"/>
      <c r="AL268" s="128"/>
      <c r="AM268" s="129"/>
      <c r="AN268" s="144"/>
      <c r="AO268" s="143"/>
      <c r="AP268" s="129"/>
      <c r="AQ268" s="144"/>
      <c r="AR268" s="143"/>
      <c r="AS268" s="129"/>
      <c r="AT268" s="144"/>
      <c r="AU268" s="143"/>
      <c r="AV268" s="129"/>
    </row>
    <row r="269" spans="1:48" x14ac:dyDescent="0.25">
      <c r="A269" s="7">
        <v>256</v>
      </c>
      <c r="B269" s="58" t="s">
        <v>169</v>
      </c>
      <c r="C269" s="125">
        <v>297</v>
      </c>
      <c r="D269" s="84">
        <v>1.8</v>
      </c>
      <c r="E269" s="84"/>
      <c r="F269" s="69">
        <v>37525</v>
      </c>
      <c r="G269" s="69">
        <v>37525</v>
      </c>
      <c r="H269" s="86" t="s">
        <v>588</v>
      </c>
      <c r="I269" s="65">
        <f t="shared" si="47"/>
        <v>2391651.1634291997</v>
      </c>
      <c r="J269" s="17">
        <f t="shared" si="48"/>
        <v>265951.60937332717</v>
      </c>
      <c r="K269" s="18">
        <f t="shared" si="50"/>
        <v>0.11120000000000006</v>
      </c>
      <c r="L269" s="19">
        <f t="shared" si="49"/>
        <v>206755.96401249658</v>
      </c>
      <c r="M269" s="127">
        <v>567217.20080810017</v>
      </c>
      <c r="N269" s="128">
        <v>63074.552729860792</v>
      </c>
      <c r="O269" s="129">
        <v>46781.87535755198</v>
      </c>
      <c r="P269" s="127">
        <v>598882.19284750021</v>
      </c>
      <c r="Q269" s="128">
        <v>66595.699844642033</v>
      </c>
      <c r="R269" s="129">
        <v>52567.607396006046</v>
      </c>
      <c r="S269" s="127">
        <v>396806.1989455992</v>
      </c>
      <c r="T269" s="128">
        <v>44124.849322750721</v>
      </c>
      <c r="U269" s="129">
        <v>35091.775484481121</v>
      </c>
      <c r="V269" s="127">
        <v>345028.60047129996</v>
      </c>
      <c r="W269" s="128">
        <v>38367.180372408569</v>
      </c>
      <c r="X269" s="129">
        <v>31313.414242912226</v>
      </c>
      <c r="Y269" s="127">
        <v>322493.76986050018</v>
      </c>
      <c r="Z269" s="128">
        <v>35861.307208487618</v>
      </c>
      <c r="AA269" s="129">
        <v>28458.628530019316</v>
      </c>
      <c r="AB269" s="127">
        <v>161223.20049619983</v>
      </c>
      <c r="AC269" s="128">
        <v>17928.019895177436</v>
      </c>
      <c r="AD269" s="129">
        <v>12542.663001525885</v>
      </c>
      <c r="AE269" s="127"/>
      <c r="AF269" s="128"/>
      <c r="AG269" s="129"/>
      <c r="AH269" s="127"/>
      <c r="AI269" s="128"/>
      <c r="AJ269" s="129"/>
      <c r="AK269" s="127"/>
      <c r="AL269" s="128"/>
      <c r="AM269" s="129"/>
      <c r="AN269" s="144"/>
      <c r="AO269" s="143"/>
      <c r="AP269" s="129"/>
      <c r="AQ269" s="144"/>
      <c r="AR269" s="143"/>
      <c r="AS269" s="129"/>
      <c r="AT269" s="144"/>
      <c r="AU269" s="143"/>
      <c r="AV269" s="129"/>
    </row>
    <row r="270" spans="1:48" x14ac:dyDescent="0.25">
      <c r="A270" s="7">
        <v>257</v>
      </c>
      <c r="B270" s="58" t="s">
        <v>170</v>
      </c>
      <c r="C270" s="125">
        <v>298</v>
      </c>
      <c r="D270" s="84">
        <v>1.8</v>
      </c>
      <c r="E270" s="84"/>
      <c r="F270" s="69">
        <v>37567</v>
      </c>
      <c r="G270" s="69">
        <v>37567</v>
      </c>
      <c r="H270" s="86" t="s">
        <v>589</v>
      </c>
      <c r="I270" s="65">
        <f t="shared" si="47"/>
        <v>2531713.010443999</v>
      </c>
      <c r="J270" s="17">
        <f t="shared" si="48"/>
        <v>281526.486761373</v>
      </c>
      <c r="K270" s="18">
        <f t="shared" si="50"/>
        <v>0.11120000000000013</v>
      </c>
      <c r="L270" s="19">
        <f t="shared" si="49"/>
        <v>218881.00316048137</v>
      </c>
      <c r="M270" s="127">
        <v>609910.99997909972</v>
      </c>
      <c r="N270" s="128">
        <v>67822.103197675897</v>
      </c>
      <c r="O270" s="129">
        <v>50280.688608459328</v>
      </c>
      <c r="P270" s="127">
        <v>621436.00053929945</v>
      </c>
      <c r="Q270" s="128">
        <v>69103.683259970232</v>
      </c>
      <c r="R270" s="129">
        <v>54507.294687544068</v>
      </c>
      <c r="S270" s="127">
        <v>410172.99974139978</v>
      </c>
      <c r="T270" s="128">
        <v>45611.237571243764</v>
      </c>
      <c r="U270" s="129">
        <v>36292.209633282982</v>
      </c>
      <c r="V270" s="127">
        <v>374775.00075090036</v>
      </c>
      <c r="W270" s="128">
        <v>41674.980083500042</v>
      </c>
      <c r="X270" s="129">
        <v>34006.977054291448</v>
      </c>
      <c r="Y270" s="127">
        <v>354175.99930589966</v>
      </c>
      <c r="Z270" s="128">
        <v>39384.371122816156</v>
      </c>
      <c r="AA270" s="129">
        <v>31258.552370493115</v>
      </c>
      <c r="AB270" s="127">
        <v>161242.01012740008</v>
      </c>
      <c r="AC270" s="128">
        <v>17930.111526166889</v>
      </c>
      <c r="AD270" s="129">
        <v>12535.280806410388</v>
      </c>
      <c r="AE270" s="127"/>
      <c r="AF270" s="128"/>
      <c r="AG270" s="129"/>
      <c r="AH270" s="127"/>
      <c r="AI270" s="128"/>
      <c r="AJ270" s="129"/>
      <c r="AK270" s="127"/>
      <c r="AL270" s="128"/>
      <c r="AM270" s="129"/>
      <c r="AN270" s="144"/>
      <c r="AO270" s="143"/>
      <c r="AP270" s="129"/>
      <c r="AQ270" s="144"/>
      <c r="AR270" s="143"/>
      <c r="AS270" s="129"/>
      <c r="AT270" s="144"/>
      <c r="AU270" s="143"/>
      <c r="AV270" s="129"/>
    </row>
    <row r="271" spans="1:48" x14ac:dyDescent="0.25">
      <c r="A271" s="15">
        <v>258</v>
      </c>
      <c r="B271" s="58" t="s">
        <v>171</v>
      </c>
      <c r="C271" s="125">
        <v>299</v>
      </c>
      <c r="D271" s="84">
        <v>1.8</v>
      </c>
      <c r="E271" s="84"/>
      <c r="F271" s="69">
        <v>37567</v>
      </c>
      <c r="G271" s="69">
        <v>37567</v>
      </c>
      <c r="H271" s="86" t="s">
        <v>590</v>
      </c>
      <c r="I271" s="65">
        <f t="shared" si="47"/>
        <v>2502699.0203225003</v>
      </c>
      <c r="J271" s="17">
        <f t="shared" si="48"/>
        <v>278300.13105986192</v>
      </c>
      <c r="K271" s="18">
        <f t="shared" si="50"/>
        <v>0.11119999999999995</v>
      </c>
      <c r="L271" s="19">
        <f t="shared" si="49"/>
        <v>216443.98707262968</v>
      </c>
      <c r="M271" s="127">
        <v>583569.99085309985</v>
      </c>
      <c r="N271" s="128">
        <v>64892.982982864749</v>
      </c>
      <c r="O271" s="129">
        <v>48109.151978422611</v>
      </c>
      <c r="P271" s="127">
        <v>628444.0090857998</v>
      </c>
      <c r="Q271" s="128">
        <v>69882.973810340933</v>
      </c>
      <c r="R271" s="129">
        <v>55121.980007820675</v>
      </c>
      <c r="S271" s="127">
        <v>409936.99953400035</v>
      </c>
      <c r="T271" s="128">
        <v>45584.994348180808</v>
      </c>
      <c r="U271" s="129">
        <v>36271.328275903055</v>
      </c>
      <c r="V271" s="127">
        <v>369702.01054380013</v>
      </c>
      <c r="W271" s="128">
        <v>41110.863572470502</v>
      </c>
      <c r="X271" s="129">
        <v>33546.655364673643</v>
      </c>
      <c r="Y271" s="127">
        <v>348558.01016560011</v>
      </c>
      <c r="Z271" s="128">
        <v>38759.650730414694</v>
      </c>
      <c r="AA271" s="129">
        <v>30762.724849401951</v>
      </c>
      <c r="AB271" s="127">
        <v>162488.00014019993</v>
      </c>
      <c r="AC271" s="128">
        <v>18068.665615590235</v>
      </c>
      <c r="AD271" s="129">
        <v>12632.146596407756</v>
      </c>
      <c r="AE271" s="127"/>
      <c r="AF271" s="128"/>
      <c r="AG271" s="129"/>
      <c r="AH271" s="127"/>
      <c r="AI271" s="128"/>
      <c r="AJ271" s="129"/>
      <c r="AK271" s="127"/>
      <c r="AL271" s="128"/>
      <c r="AM271" s="129"/>
      <c r="AN271" s="144"/>
      <c r="AO271" s="143"/>
      <c r="AP271" s="129"/>
      <c r="AQ271" s="144"/>
      <c r="AR271" s="143"/>
      <c r="AS271" s="129"/>
      <c r="AT271" s="144"/>
      <c r="AU271" s="143"/>
      <c r="AV271" s="129"/>
    </row>
    <row r="272" spans="1:48" x14ac:dyDescent="0.25">
      <c r="A272" s="7">
        <v>259</v>
      </c>
      <c r="B272" s="58" t="s">
        <v>172</v>
      </c>
      <c r="C272" s="125">
        <v>300</v>
      </c>
      <c r="D272" s="84">
        <v>1.8</v>
      </c>
      <c r="E272" s="84"/>
      <c r="F272" s="69">
        <v>37567</v>
      </c>
      <c r="G272" s="69">
        <v>37567</v>
      </c>
      <c r="H272" s="86" t="s">
        <v>591</v>
      </c>
      <c r="I272" s="65">
        <f t="shared" si="47"/>
        <v>2443146.3569323998</v>
      </c>
      <c r="J272" s="17">
        <f t="shared" si="48"/>
        <v>271677.87489088287</v>
      </c>
      <c r="K272" s="18">
        <f t="shared" si="50"/>
        <v>0.11120000000000001</v>
      </c>
      <c r="L272" s="19">
        <f t="shared" si="49"/>
        <v>210966.91991234274</v>
      </c>
      <c r="M272" s="127">
        <v>618449.81955109979</v>
      </c>
      <c r="N272" s="128">
        <v>68771.619934082395</v>
      </c>
      <c r="O272" s="129">
        <v>50984.623654686286</v>
      </c>
      <c r="P272" s="127">
        <v>591370.98875690007</v>
      </c>
      <c r="Q272" s="128">
        <v>65760.453949767267</v>
      </c>
      <c r="R272" s="129">
        <v>51870.237201986558</v>
      </c>
      <c r="S272" s="127">
        <v>391060.79028860014</v>
      </c>
      <c r="T272" s="128">
        <v>43485.959880092254</v>
      </c>
      <c r="U272" s="129">
        <v>34601.156559425755</v>
      </c>
      <c r="V272" s="127">
        <v>343766.58952400001</v>
      </c>
      <c r="W272" s="128">
        <v>38226.844755068785</v>
      </c>
      <c r="X272" s="129">
        <v>31193.282632374448</v>
      </c>
      <c r="Y272" s="127">
        <v>338880.77921089978</v>
      </c>
      <c r="Z272" s="128">
        <v>37683.542648252092</v>
      </c>
      <c r="AA272" s="129">
        <v>29908.640351319704</v>
      </c>
      <c r="AB272" s="127">
        <v>159617.38960090023</v>
      </c>
      <c r="AC272" s="128">
        <v>17749.453723620081</v>
      </c>
      <c r="AD272" s="129">
        <v>12408.979512550002</v>
      </c>
      <c r="AE272" s="127"/>
      <c r="AF272" s="128"/>
      <c r="AG272" s="129"/>
      <c r="AH272" s="127"/>
      <c r="AI272" s="128"/>
      <c r="AJ272" s="129"/>
      <c r="AK272" s="127"/>
      <c r="AL272" s="128"/>
      <c r="AM272" s="129"/>
      <c r="AN272" s="144"/>
      <c r="AO272" s="143"/>
      <c r="AP272" s="129"/>
      <c r="AQ272" s="144"/>
      <c r="AR272" s="143"/>
      <c r="AS272" s="129"/>
      <c r="AT272" s="144"/>
      <c r="AU272" s="143"/>
      <c r="AV272" s="129"/>
    </row>
    <row r="273" spans="1:48" x14ac:dyDescent="0.25">
      <c r="A273" s="7">
        <v>260</v>
      </c>
      <c r="B273" s="136" t="s">
        <v>508</v>
      </c>
      <c r="C273" s="137">
        <v>419</v>
      </c>
      <c r="D273" s="84">
        <v>6.9</v>
      </c>
      <c r="E273" s="84" t="s">
        <v>233</v>
      </c>
      <c r="F273" s="69">
        <v>42689</v>
      </c>
      <c r="G273" s="69">
        <v>42689</v>
      </c>
      <c r="H273" s="86" t="s">
        <v>511</v>
      </c>
      <c r="I273" s="65">
        <f t="shared" si="47"/>
        <v>10488866.527600026</v>
      </c>
      <c r="J273" s="17">
        <f t="shared" si="48"/>
        <v>1174414.0651080958</v>
      </c>
      <c r="K273" s="18">
        <f t="shared" ref="K273" si="51">J273/I273</f>
        <v>0.11196768135220186</v>
      </c>
      <c r="L273" s="19">
        <f t="shared" si="49"/>
        <v>912903.47292952344</v>
      </c>
      <c r="M273" s="127">
        <v>2656532.5012000375</v>
      </c>
      <c r="N273" s="128">
        <v>300700.33925020823</v>
      </c>
      <c r="O273" s="129">
        <v>223548.93461570784</v>
      </c>
      <c r="P273" s="127">
        <v>2575378.5028000264</v>
      </c>
      <c r="Q273" s="128">
        <v>291807.19988553581</v>
      </c>
      <c r="R273" s="129">
        <v>230541.87299378397</v>
      </c>
      <c r="S273" s="127">
        <v>1704236.0107999886</v>
      </c>
      <c r="T273" s="128">
        <v>190575.98945529581</v>
      </c>
      <c r="U273" s="129">
        <v>152378.44923726388</v>
      </c>
      <c r="V273" s="127">
        <v>1577002.9991999879</v>
      </c>
      <c r="W273" s="128">
        <v>175016.13646147196</v>
      </c>
      <c r="X273" s="129">
        <v>143208.32461318772</v>
      </c>
      <c r="Y273" s="127">
        <v>1359854.0075999922</v>
      </c>
      <c r="Z273" s="128">
        <v>150786.09934579197</v>
      </c>
      <c r="AA273" s="129">
        <v>118600.57476132808</v>
      </c>
      <c r="AB273" s="127">
        <v>615862.50599999249</v>
      </c>
      <c r="AC273" s="128">
        <v>65528.300709792042</v>
      </c>
      <c r="AD273" s="129">
        <v>44625.316708251965</v>
      </c>
      <c r="AE273" s="127"/>
      <c r="AF273" s="128"/>
      <c r="AG273" s="129"/>
      <c r="AH273" s="127"/>
      <c r="AI273" s="128"/>
      <c r="AJ273" s="129"/>
      <c r="AK273" s="127"/>
      <c r="AL273" s="128"/>
      <c r="AM273" s="129"/>
      <c r="AN273" s="144"/>
      <c r="AO273" s="143"/>
      <c r="AP273" s="129"/>
      <c r="AQ273" s="144"/>
      <c r="AR273" s="143"/>
      <c r="AS273" s="129"/>
      <c r="AT273" s="144"/>
      <c r="AU273" s="143"/>
      <c r="AV273" s="129"/>
    </row>
    <row r="274" spans="1:48" x14ac:dyDescent="0.25">
      <c r="A274" s="15">
        <v>261</v>
      </c>
      <c r="B274" s="58" t="s">
        <v>665</v>
      </c>
      <c r="C274" s="125">
        <v>305</v>
      </c>
      <c r="D274" s="84">
        <v>0.25</v>
      </c>
      <c r="E274" s="84" t="s">
        <v>233</v>
      </c>
      <c r="F274" s="69">
        <v>40976</v>
      </c>
      <c r="G274" s="69">
        <v>41192</v>
      </c>
      <c r="H274" s="86" t="s">
        <v>285</v>
      </c>
      <c r="I274" s="65">
        <f t="shared" si="47"/>
        <v>329656.49999999988</v>
      </c>
      <c r="J274" s="17">
        <f t="shared" si="48"/>
        <v>41390.555322000015</v>
      </c>
      <c r="K274" s="18">
        <f t="shared" si="50"/>
        <v>0.1255566182435354</v>
      </c>
      <c r="L274" s="19">
        <f t="shared" si="49"/>
        <v>33183.525007499986</v>
      </c>
      <c r="M274" s="127">
        <v>73663.949999999895</v>
      </c>
      <c r="N274" s="128">
        <v>9261.9506750000164</v>
      </c>
      <c r="O274" s="129">
        <v>7164.2294764999906</v>
      </c>
      <c r="P274" s="127">
        <v>81184.499999999913</v>
      </c>
      <c r="Q274" s="128">
        <v>10452.708460000003</v>
      </c>
      <c r="R274" s="129">
        <v>8577.8988399999998</v>
      </c>
      <c r="S274" s="127">
        <v>54295.649999999994</v>
      </c>
      <c r="T274" s="128">
        <v>6821.8781450000015</v>
      </c>
      <c r="U274" s="129">
        <v>5575.6883674999935</v>
      </c>
      <c r="V274" s="127">
        <v>52369.800000000068</v>
      </c>
      <c r="W274" s="128">
        <v>6493.4944799999976</v>
      </c>
      <c r="X274" s="129">
        <v>5377.0957050000097</v>
      </c>
      <c r="Y274" s="127">
        <v>50796.300000000025</v>
      </c>
      <c r="Z274" s="128">
        <v>6303.5372899999966</v>
      </c>
      <c r="AA274" s="129">
        <v>5053.8643429999947</v>
      </c>
      <c r="AB274" s="127">
        <v>17346.300000000003</v>
      </c>
      <c r="AC274" s="128">
        <v>2056.9862719999974</v>
      </c>
      <c r="AD274" s="129">
        <v>1434.7482754999987</v>
      </c>
      <c r="AE274" s="127"/>
      <c r="AF274" s="128"/>
      <c r="AG274" s="129"/>
      <c r="AH274" s="127"/>
      <c r="AI274" s="128"/>
      <c r="AJ274" s="129"/>
      <c r="AK274" s="127"/>
      <c r="AL274" s="128"/>
      <c r="AM274" s="129"/>
      <c r="AN274" s="144"/>
      <c r="AO274" s="143"/>
      <c r="AP274" s="129"/>
      <c r="AQ274" s="144"/>
      <c r="AR274" s="143"/>
      <c r="AS274" s="129"/>
      <c r="AT274" s="144"/>
      <c r="AU274" s="143"/>
      <c r="AV274" s="129"/>
    </row>
    <row r="275" spans="1:48" x14ac:dyDescent="0.25">
      <c r="A275" s="7">
        <v>262</v>
      </c>
      <c r="B275" s="58" t="s">
        <v>665</v>
      </c>
      <c r="C275" s="125">
        <v>304</v>
      </c>
      <c r="D275" s="84">
        <v>0.25</v>
      </c>
      <c r="E275" s="84" t="s">
        <v>233</v>
      </c>
      <c r="F275" s="69">
        <v>41192</v>
      </c>
      <c r="G275" s="69">
        <v>41081</v>
      </c>
      <c r="H275" s="86" t="s">
        <v>286</v>
      </c>
      <c r="I275" s="65">
        <f t="shared" ref="I275:I294" si="52">M275+P275+S275+V275+Y275+AB275+AE275+AH275+AK275+AN275+AQ275+AT275</f>
        <v>178106.58000000005</v>
      </c>
      <c r="J275" s="17">
        <f t="shared" ref="J275:J294" si="53">N275+Q275+T275+W275+Z275+AC275+AF275+AI275+AL275+AO275+AR275+AU275</f>
        <v>22038.747422800006</v>
      </c>
      <c r="K275" s="18">
        <f t="shared" si="50"/>
        <v>0.12373909724615452</v>
      </c>
      <c r="L275" s="19">
        <f t="shared" ref="L275:L294" si="54">O275+R275+U275+X275+AA275+AD275+AG275+AJ275+AM275+AP275+AS275+AV275</f>
        <v>17779.470284799998</v>
      </c>
      <c r="M275" s="127">
        <v>44757.24000000002</v>
      </c>
      <c r="N275" s="128">
        <v>5587.6793432000022</v>
      </c>
      <c r="O275" s="129">
        <v>4320.169382000001</v>
      </c>
      <c r="P275" s="127">
        <v>48821.03999999995</v>
      </c>
      <c r="Q275" s="128">
        <v>6186.7653880000034</v>
      </c>
      <c r="R275" s="129">
        <v>5204.8061445999956</v>
      </c>
      <c r="S275" s="127">
        <v>27455.160000000033</v>
      </c>
      <c r="T275" s="128">
        <v>3275.2615032000008</v>
      </c>
      <c r="U275" s="129">
        <v>2641.4820216000016</v>
      </c>
      <c r="V275" s="127">
        <v>27481.860000000004</v>
      </c>
      <c r="W275" s="128">
        <v>3421.5477228000004</v>
      </c>
      <c r="X275" s="129">
        <v>2836.5035243999982</v>
      </c>
      <c r="Y275" s="127">
        <v>22422.960000000032</v>
      </c>
      <c r="Z275" s="128">
        <v>2729.9638543999995</v>
      </c>
      <c r="AA275" s="129">
        <v>2181.981750200001</v>
      </c>
      <c r="AB275" s="127">
        <v>7168.3200000000006</v>
      </c>
      <c r="AC275" s="128">
        <v>837.52961119999975</v>
      </c>
      <c r="AD275" s="129">
        <v>594.52746200000024</v>
      </c>
      <c r="AE275" s="127"/>
      <c r="AF275" s="128"/>
      <c r="AG275" s="129"/>
      <c r="AH275" s="127"/>
      <c r="AI275" s="128"/>
      <c r="AJ275" s="129"/>
      <c r="AK275" s="127"/>
      <c r="AL275" s="128"/>
      <c r="AM275" s="129"/>
      <c r="AN275" s="144"/>
      <c r="AO275" s="143"/>
      <c r="AP275" s="129"/>
      <c r="AQ275" s="144"/>
      <c r="AR275" s="143"/>
      <c r="AS275" s="129"/>
      <c r="AT275" s="144"/>
      <c r="AU275" s="143"/>
      <c r="AV275" s="129"/>
    </row>
    <row r="276" spans="1:48" x14ac:dyDescent="0.25">
      <c r="A276" s="7">
        <v>263</v>
      </c>
      <c r="B276" s="58" t="s">
        <v>666</v>
      </c>
      <c r="C276" s="125">
        <v>314</v>
      </c>
      <c r="D276" s="84">
        <v>0.25</v>
      </c>
      <c r="E276" s="84" t="s">
        <v>233</v>
      </c>
      <c r="F276" s="69">
        <v>41138</v>
      </c>
      <c r="G276" s="69">
        <v>41138</v>
      </c>
      <c r="H276" s="86" t="s">
        <v>285</v>
      </c>
      <c r="I276" s="65">
        <f t="shared" si="52"/>
        <v>346900.92</v>
      </c>
      <c r="J276" s="17">
        <f t="shared" si="53"/>
        <v>43865.164991199999</v>
      </c>
      <c r="K276" s="18">
        <f t="shared" si="50"/>
        <v>0.12644868451545185</v>
      </c>
      <c r="L276" s="19">
        <f t="shared" si="54"/>
        <v>35215.604359000004</v>
      </c>
      <c r="M276" s="127">
        <v>81499.259999999907</v>
      </c>
      <c r="N276" s="128">
        <v>10312.59256359999</v>
      </c>
      <c r="O276" s="129">
        <v>7986.7929783999971</v>
      </c>
      <c r="P276" s="127">
        <v>85985.100000000049</v>
      </c>
      <c r="Q276" s="128">
        <v>11174.199242000001</v>
      </c>
      <c r="R276" s="129">
        <v>9154.3131685999997</v>
      </c>
      <c r="S276" s="127">
        <v>57176.999999999993</v>
      </c>
      <c r="T276" s="128">
        <v>7183.1159776000113</v>
      </c>
      <c r="U276" s="129">
        <v>5879.3441740000007</v>
      </c>
      <c r="V276" s="127">
        <v>52833.119999999995</v>
      </c>
      <c r="W276" s="128">
        <v>6622.5696447999962</v>
      </c>
      <c r="X276" s="129">
        <v>5506.379794000004</v>
      </c>
      <c r="Y276" s="127">
        <v>49997.16</v>
      </c>
      <c r="Z276" s="128">
        <v>6255.9503152000007</v>
      </c>
      <c r="AA276" s="129">
        <v>5074.161358600003</v>
      </c>
      <c r="AB276" s="127">
        <v>19409.279999999981</v>
      </c>
      <c r="AC276" s="128">
        <v>2316.7372479999999</v>
      </c>
      <c r="AD276" s="129">
        <v>1614.6128854000003</v>
      </c>
      <c r="AE276" s="127"/>
      <c r="AF276" s="128"/>
      <c r="AG276" s="129"/>
      <c r="AH276" s="127"/>
      <c r="AI276" s="128"/>
      <c r="AJ276" s="129"/>
      <c r="AK276" s="127"/>
      <c r="AL276" s="128"/>
      <c r="AM276" s="129"/>
      <c r="AN276" s="144"/>
      <c r="AO276" s="143"/>
      <c r="AP276" s="129"/>
      <c r="AQ276" s="144"/>
      <c r="AR276" s="143"/>
      <c r="AS276" s="129"/>
      <c r="AT276" s="144"/>
      <c r="AU276" s="143"/>
      <c r="AV276" s="129"/>
    </row>
    <row r="277" spans="1:48" x14ac:dyDescent="0.25">
      <c r="A277" s="15">
        <v>264</v>
      </c>
      <c r="B277" s="58" t="s">
        <v>667</v>
      </c>
      <c r="C277" s="125">
        <v>315</v>
      </c>
      <c r="D277" s="84">
        <v>0.25</v>
      </c>
      <c r="E277" s="84" t="s">
        <v>233</v>
      </c>
      <c r="F277" s="69">
        <v>41138</v>
      </c>
      <c r="G277" s="69">
        <v>41138</v>
      </c>
      <c r="H277" s="86" t="s">
        <v>285</v>
      </c>
      <c r="I277" s="65">
        <f t="shared" si="52"/>
        <v>332085.90000000008</v>
      </c>
      <c r="J277" s="17">
        <f t="shared" si="53"/>
        <v>41662.680238799992</v>
      </c>
      <c r="K277" s="18">
        <f t="shared" si="50"/>
        <v>0.12545754047010121</v>
      </c>
      <c r="L277" s="19">
        <f t="shared" si="54"/>
        <v>33372.723100199997</v>
      </c>
      <c r="M277" s="127">
        <v>75533.399999999994</v>
      </c>
      <c r="N277" s="128">
        <v>9451.3764119999887</v>
      </c>
      <c r="O277" s="129">
        <v>7283.6994359999926</v>
      </c>
      <c r="P277" s="127">
        <v>79700.520000000077</v>
      </c>
      <c r="Q277" s="128">
        <v>10256.096704000005</v>
      </c>
      <c r="R277" s="129">
        <v>8407.7392024000055</v>
      </c>
      <c r="S277" s="127">
        <v>56209.799999999981</v>
      </c>
      <c r="T277" s="128">
        <v>7049.6470824000007</v>
      </c>
      <c r="U277" s="129">
        <v>5763.0563111999991</v>
      </c>
      <c r="V277" s="127">
        <v>49655.700000000012</v>
      </c>
      <c r="W277" s="128">
        <v>6178.8485164000022</v>
      </c>
      <c r="X277" s="129">
        <v>5137.4532670000026</v>
      </c>
      <c r="Y277" s="127">
        <v>51611.399999999994</v>
      </c>
      <c r="Z277" s="128">
        <v>6427.8352511999983</v>
      </c>
      <c r="AA277" s="129">
        <v>5183.9659979999979</v>
      </c>
      <c r="AB277" s="127">
        <v>19375.080000000005</v>
      </c>
      <c r="AC277" s="128">
        <v>2298.8762727999992</v>
      </c>
      <c r="AD277" s="129">
        <v>1596.808885599999</v>
      </c>
      <c r="AE277" s="127"/>
      <c r="AF277" s="128"/>
      <c r="AG277" s="129"/>
      <c r="AH277" s="127"/>
      <c r="AI277" s="128"/>
      <c r="AJ277" s="129"/>
      <c r="AK277" s="127"/>
      <c r="AL277" s="128"/>
      <c r="AM277" s="129"/>
      <c r="AN277" s="144"/>
      <c r="AO277" s="143"/>
      <c r="AP277" s="129"/>
      <c r="AQ277" s="144"/>
      <c r="AR277" s="143"/>
      <c r="AS277" s="129"/>
      <c r="AT277" s="144"/>
      <c r="AU277" s="143"/>
      <c r="AV277" s="129"/>
    </row>
    <row r="278" spans="1:48" x14ac:dyDescent="0.25">
      <c r="A278" s="7">
        <v>265</v>
      </c>
      <c r="B278" s="58" t="s">
        <v>668</v>
      </c>
      <c r="C278" s="125">
        <v>316</v>
      </c>
      <c r="D278" s="84">
        <v>0.2</v>
      </c>
      <c r="E278" s="84" t="s">
        <v>233</v>
      </c>
      <c r="F278" s="69">
        <v>40703</v>
      </c>
      <c r="G278" s="69">
        <v>40703</v>
      </c>
      <c r="H278" s="86" t="s">
        <v>451</v>
      </c>
      <c r="I278" s="65">
        <f t="shared" si="52"/>
        <v>112795.59999999999</v>
      </c>
      <c r="J278" s="17">
        <f t="shared" si="53"/>
        <v>13820.331283999989</v>
      </c>
      <c r="K278" s="18">
        <f t="shared" si="50"/>
        <v>0.12252544677274636</v>
      </c>
      <c r="L278" s="19">
        <f t="shared" si="54"/>
        <v>10996.739515999996</v>
      </c>
      <c r="M278" s="127">
        <v>26532.400000000016</v>
      </c>
      <c r="N278" s="128">
        <v>3291.8581559999975</v>
      </c>
      <c r="O278" s="129">
        <v>2530.7604679999999</v>
      </c>
      <c r="P278" s="127">
        <v>26660.399999999976</v>
      </c>
      <c r="Q278" s="128">
        <v>3277.5253679999983</v>
      </c>
      <c r="R278" s="129">
        <v>2664.4918439999965</v>
      </c>
      <c r="S278" s="127">
        <v>17408.000000000007</v>
      </c>
      <c r="T278" s="128">
        <v>2136.1738839999989</v>
      </c>
      <c r="U278" s="129">
        <v>1729.8568800000003</v>
      </c>
      <c r="V278" s="127">
        <v>18458.000000000004</v>
      </c>
      <c r="W278" s="128">
        <v>2217.8482879999988</v>
      </c>
      <c r="X278" s="129">
        <v>1797.7532760000011</v>
      </c>
      <c r="Y278" s="127">
        <v>18575.999999999993</v>
      </c>
      <c r="Z278" s="128">
        <v>2264.8516999999974</v>
      </c>
      <c r="AA278" s="129">
        <v>1825.6103439999981</v>
      </c>
      <c r="AB278" s="127">
        <v>5160.7999999999993</v>
      </c>
      <c r="AC278" s="128">
        <v>632.07388799999956</v>
      </c>
      <c r="AD278" s="129">
        <v>448.26670400000023</v>
      </c>
      <c r="AE278" s="127"/>
      <c r="AF278" s="128"/>
      <c r="AG278" s="129"/>
      <c r="AH278" s="127"/>
      <c r="AI278" s="128"/>
      <c r="AJ278" s="129"/>
      <c r="AK278" s="127"/>
      <c r="AL278" s="128"/>
      <c r="AM278" s="129"/>
      <c r="AN278" s="144"/>
      <c r="AO278" s="143"/>
      <c r="AP278" s="129"/>
      <c r="AQ278" s="144"/>
      <c r="AR278" s="143"/>
      <c r="AS278" s="129"/>
      <c r="AT278" s="144"/>
      <c r="AU278" s="143"/>
      <c r="AV278" s="129"/>
    </row>
    <row r="279" spans="1:48" x14ac:dyDescent="0.25">
      <c r="A279" s="7">
        <v>266</v>
      </c>
      <c r="B279" s="58" t="s">
        <v>669</v>
      </c>
      <c r="C279" s="125">
        <v>317</v>
      </c>
      <c r="D279" s="84">
        <v>0.25</v>
      </c>
      <c r="E279" s="84" t="s">
        <v>233</v>
      </c>
      <c r="F279" s="69">
        <v>40994</v>
      </c>
      <c r="G279" s="69">
        <v>41096</v>
      </c>
      <c r="H279" s="86" t="s">
        <v>287</v>
      </c>
      <c r="I279" s="65">
        <f t="shared" si="52"/>
        <v>119240.75999999998</v>
      </c>
      <c r="J279" s="17">
        <f t="shared" si="53"/>
        <v>14647.114702400006</v>
      </c>
      <c r="K279" s="18">
        <f t="shared" si="50"/>
        <v>0.12283647556758283</v>
      </c>
      <c r="L279" s="19">
        <f t="shared" si="54"/>
        <v>11751.809532799996</v>
      </c>
      <c r="M279" s="127">
        <v>47243.1</v>
      </c>
      <c r="N279" s="128">
        <v>5816.0025148000013</v>
      </c>
      <c r="O279" s="129">
        <v>4533.1265889999995</v>
      </c>
      <c r="P279" s="127">
        <v>40165.32</v>
      </c>
      <c r="Q279" s="128">
        <v>4948.0192920000009</v>
      </c>
      <c r="R279" s="129">
        <v>4048.5365969999971</v>
      </c>
      <c r="S279" s="127">
        <v>22963.799999999988</v>
      </c>
      <c r="T279" s="128">
        <v>2765.6225184000023</v>
      </c>
      <c r="U279" s="129">
        <v>2222.2577688000006</v>
      </c>
      <c r="V279" s="127">
        <v>8868.5400000000009</v>
      </c>
      <c r="W279" s="128">
        <v>1117.4703772000003</v>
      </c>
      <c r="X279" s="129">
        <v>947.8885779999996</v>
      </c>
      <c r="Y279" s="127">
        <v>0</v>
      </c>
      <c r="Z279" s="128">
        <v>0</v>
      </c>
      <c r="AA279" s="129">
        <v>0</v>
      </c>
      <c r="AB279" s="127">
        <v>0</v>
      </c>
      <c r="AC279" s="128">
        <v>0</v>
      </c>
      <c r="AD279" s="129">
        <v>0</v>
      </c>
      <c r="AE279" s="127"/>
      <c r="AF279" s="128"/>
      <c r="AG279" s="129"/>
      <c r="AH279" s="127"/>
      <c r="AI279" s="128"/>
      <c r="AJ279" s="129"/>
      <c r="AK279" s="127"/>
      <c r="AL279" s="128"/>
      <c r="AM279" s="129"/>
      <c r="AN279" s="144"/>
      <c r="AO279" s="143"/>
      <c r="AP279" s="129"/>
      <c r="AQ279" s="144"/>
      <c r="AR279" s="143"/>
      <c r="AS279" s="129"/>
      <c r="AT279" s="144"/>
      <c r="AU279" s="143"/>
      <c r="AV279" s="129"/>
    </row>
    <row r="280" spans="1:48" x14ac:dyDescent="0.25">
      <c r="A280" s="15">
        <v>267</v>
      </c>
      <c r="B280" s="58" t="s">
        <v>670</v>
      </c>
      <c r="C280" s="125">
        <v>318</v>
      </c>
      <c r="D280" s="84">
        <v>0.25</v>
      </c>
      <c r="E280" s="84" t="s">
        <v>233</v>
      </c>
      <c r="F280" s="69">
        <v>40994</v>
      </c>
      <c r="G280" s="69">
        <v>41096</v>
      </c>
      <c r="H280" s="86" t="s">
        <v>287</v>
      </c>
      <c r="I280" s="65">
        <f t="shared" si="52"/>
        <v>250735.68000000011</v>
      </c>
      <c r="J280" s="17">
        <f t="shared" si="53"/>
        <v>30844.19779920001</v>
      </c>
      <c r="K280" s="18">
        <f t="shared" si="50"/>
        <v>0.12301479310483453</v>
      </c>
      <c r="L280" s="19">
        <f t="shared" si="54"/>
        <v>24905.882458799984</v>
      </c>
      <c r="M280" s="127">
        <v>19041.660000000018</v>
      </c>
      <c r="N280" s="128">
        <v>2322.6648707999993</v>
      </c>
      <c r="O280" s="129">
        <v>1746.2764890000003</v>
      </c>
      <c r="P280" s="127">
        <v>74983.800000000076</v>
      </c>
      <c r="Q280" s="128">
        <v>9455.2648952000054</v>
      </c>
      <c r="R280" s="129">
        <v>7779.9369788000013</v>
      </c>
      <c r="S280" s="127">
        <v>50274.48000000004</v>
      </c>
      <c r="T280" s="128">
        <v>6144.8653280000017</v>
      </c>
      <c r="U280" s="129">
        <v>5015.8591111999986</v>
      </c>
      <c r="V280" s="127">
        <v>50303.87999999999</v>
      </c>
      <c r="W280" s="128">
        <v>6200.1424968000047</v>
      </c>
      <c r="X280" s="129">
        <v>5133.7903715999901</v>
      </c>
      <c r="Y280" s="127">
        <v>41295.659999999974</v>
      </c>
      <c r="Z280" s="128">
        <v>5021.2558483999956</v>
      </c>
      <c r="AA280" s="129">
        <v>4031.8402999999971</v>
      </c>
      <c r="AB280" s="127">
        <v>14836.200000000006</v>
      </c>
      <c r="AC280" s="128">
        <v>1700.0043599999997</v>
      </c>
      <c r="AD280" s="129">
        <v>1198.1792082000009</v>
      </c>
      <c r="AE280" s="127"/>
      <c r="AF280" s="128"/>
      <c r="AG280" s="129"/>
      <c r="AH280" s="127"/>
      <c r="AI280" s="128"/>
      <c r="AJ280" s="129"/>
      <c r="AK280" s="127"/>
      <c r="AL280" s="128"/>
      <c r="AM280" s="129"/>
      <c r="AN280" s="144"/>
      <c r="AO280" s="143"/>
      <c r="AP280" s="129"/>
      <c r="AQ280" s="144"/>
      <c r="AR280" s="143"/>
      <c r="AS280" s="129"/>
      <c r="AT280" s="144"/>
      <c r="AU280" s="143"/>
      <c r="AV280" s="129"/>
    </row>
    <row r="281" spans="1:48" x14ac:dyDescent="0.25">
      <c r="A281" s="7">
        <v>268</v>
      </c>
      <c r="B281" s="58" t="s">
        <v>671</v>
      </c>
      <c r="C281" s="125">
        <v>320</v>
      </c>
      <c r="D281" s="84">
        <v>0.25</v>
      </c>
      <c r="E281" s="84" t="s">
        <v>233</v>
      </c>
      <c r="F281" s="69">
        <v>40976</v>
      </c>
      <c r="G281" s="69">
        <v>41102</v>
      </c>
      <c r="H281" s="86" t="s">
        <v>288</v>
      </c>
      <c r="I281" s="65">
        <f t="shared" si="52"/>
        <v>392244.65999999986</v>
      </c>
      <c r="J281" s="17">
        <f t="shared" si="53"/>
        <v>49411.081090799991</v>
      </c>
      <c r="K281" s="18">
        <f t="shared" si="50"/>
        <v>0.12597005422788932</v>
      </c>
      <c r="L281" s="19">
        <f t="shared" si="54"/>
        <v>39515.480825399987</v>
      </c>
      <c r="M281" s="127">
        <v>91474.739999999932</v>
      </c>
      <c r="N281" s="128">
        <v>11605.823093200004</v>
      </c>
      <c r="O281" s="129">
        <v>8979.7555179999872</v>
      </c>
      <c r="P281" s="127">
        <v>90040.500000000058</v>
      </c>
      <c r="Q281" s="128">
        <v>11604.10847159999</v>
      </c>
      <c r="R281" s="129">
        <v>9406.6235022000092</v>
      </c>
      <c r="S281" s="127">
        <v>63120.839999999946</v>
      </c>
      <c r="T281" s="128">
        <v>7900.4712336000011</v>
      </c>
      <c r="U281" s="129">
        <v>6445.0659288000015</v>
      </c>
      <c r="V281" s="127">
        <v>61472.51999999996</v>
      </c>
      <c r="W281" s="128">
        <v>7694.2556872000014</v>
      </c>
      <c r="X281" s="129">
        <v>6385.6692309999917</v>
      </c>
      <c r="Y281" s="127">
        <v>60284.940000000024</v>
      </c>
      <c r="Z281" s="128">
        <v>7559.6077651999976</v>
      </c>
      <c r="AA281" s="129">
        <v>6133.0166827999983</v>
      </c>
      <c r="AB281" s="127">
        <v>25851.119999999995</v>
      </c>
      <c r="AC281" s="128">
        <v>3046.8148399999995</v>
      </c>
      <c r="AD281" s="129">
        <v>2165.3499626000007</v>
      </c>
      <c r="AE281" s="127"/>
      <c r="AF281" s="128"/>
      <c r="AG281" s="129"/>
      <c r="AH281" s="127"/>
      <c r="AI281" s="128"/>
      <c r="AJ281" s="129"/>
      <c r="AK281" s="127"/>
      <c r="AL281" s="128"/>
      <c r="AM281" s="129"/>
      <c r="AN281" s="144"/>
      <c r="AO281" s="143"/>
      <c r="AP281" s="129"/>
      <c r="AQ281" s="144"/>
      <c r="AR281" s="143"/>
      <c r="AS281" s="129"/>
      <c r="AT281" s="144"/>
      <c r="AU281" s="143"/>
      <c r="AV281" s="129"/>
    </row>
    <row r="282" spans="1:48" x14ac:dyDescent="0.25">
      <c r="A282" s="7">
        <v>269</v>
      </c>
      <c r="B282" s="58" t="s">
        <v>671</v>
      </c>
      <c r="C282" s="125">
        <v>319</v>
      </c>
      <c r="D282" s="84">
        <v>0.25</v>
      </c>
      <c r="E282" s="84" t="s">
        <v>233</v>
      </c>
      <c r="F282" s="69">
        <v>41092</v>
      </c>
      <c r="G282" s="69">
        <v>41081</v>
      </c>
      <c r="H282" s="86" t="s">
        <v>286</v>
      </c>
      <c r="I282" s="65">
        <f t="shared" si="52"/>
        <v>170052.65999999997</v>
      </c>
      <c r="J282" s="17">
        <f t="shared" si="53"/>
        <v>20972.649817199988</v>
      </c>
      <c r="K282" s="18">
        <f t="shared" si="50"/>
        <v>0.12333032495463458</v>
      </c>
      <c r="L282" s="19">
        <f t="shared" si="54"/>
        <v>16915.915776000005</v>
      </c>
      <c r="M282" s="127">
        <v>43075.560000000005</v>
      </c>
      <c r="N282" s="128">
        <v>5358.3333359999942</v>
      </c>
      <c r="O282" s="129">
        <v>4143.9487050000007</v>
      </c>
      <c r="P282" s="127">
        <v>47336.039999999957</v>
      </c>
      <c r="Q282" s="128">
        <v>5986.173259199998</v>
      </c>
      <c r="R282" s="129">
        <v>5038.8639030000031</v>
      </c>
      <c r="S282" s="127">
        <v>25295.460000000021</v>
      </c>
      <c r="T282" s="128">
        <v>3010.4665236000042</v>
      </c>
      <c r="U282" s="129">
        <v>2432.4344844000011</v>
      </c>
      <c r="V282" s="127">
        <v>26229.78</v>
      </c>
      <c r="W282" s="128">
        <v>3249.1294011999976</v>
      </c>
      <c r="X282" s="129">
        <v>2683.9229026000012</v>
      </c>
      <c r="Y282" s="127">
        <v>21205.500000000007</v>
      </c>
      <c r="Z282" s="128">
        <v>2562.0590643999972</v>
      </c>
      <c r="AA282" s="129">
        <v>2046.8143023999996</v>
      </c>
      <c r="AB282" s="127">
        <v>6910.3199999999988</v>
      </c>
      <c r="AC282" s="128">
        <v>806.48823279999942</v>
      </c>
      <c r="AD282" s="129">
        <v>569.93147860000022</v>
      </c>
      <c r="AE282" s="127"/>
      <c r="AF282" s="128"/>
      <c r="AG282" s="129"/>
      <c r="AH282" s="127"/>
      <c r="AI282" s="128"/>
      <c r="AJ282" s="129"/>
      <c r="AK282" s="127"/>
      <c r="AL282" s="128"/>
      <c r="AM282" s="129"/>
      <c r="AN282" s="144"/>
      <c r="AO282" s="143"/>
      <c r="AP282" s="129"/>
      <c r="AQ282" s="144"/>
      <c r="AR282" s="143"/>
      <c r="AS282" s="129"/>
      <c r="AT282" s="144"/>
      <c r="AU282" s="143"/>
      <c r="AV282" s="129"/>
    </row>
    <row r="283" spans="1:48" x14ac:dyDescent="0.25">
      <c r="A283" s="15">
        <v>270</v>
      </c>
      <c r="B283" s="58" t="s">
        <v>672</v>
      </c>
      <c r="C283" s="125">
        <v>322</v>
      </c>
      <c r="D283" s="84">
        <v>0.25</v>
      </c>
      <c r="E283" s="84" t="s">
        <v>233</v>
      </c>
      <c r="F283" s="69">
        <v>40969</v>
      </c>
      <c r="G283" s="69">
        <v>41102</v>
      </c>
      <c r="H283" s="86" t="s">
        <v>288</v>
      </c>
      <c r="I283" s="65">
        <f t="shared" si="52"/>
        <v>380064.42000000004</v>
      </c>
      <c r="J283" s="17">
        <f t="shared" si="53"/>
        <v>48025.591259599991</v>
      </c>
      <c r="K283" s="18">
        <f t="shared" si="50"/>
        <v>0.12636171325797871</v>
      </c>
      <c r="L283" s="19">
        <f t="shared" si="54"/>
        <v>38490.933601400022</v>
      </c>
      <c r="M283" s="127">
        <v>90067.260000000097</v>
      </c>
      <c r="N283" s="128">
        <v>11425.47461240001</v>
      </c>
      <c r="O283" s="129">
        <v>8838.9509390000021</v>
      </c>
      <c r="P283" s="127">
        <v>92581.440000000031</v>
      </c>
      <c r="Q283" s="128">
        <v>12033.847369599993</v>
      </c>
      <c r="R283" s="129">
        <v>9822.7008256000136</v>
      </c>
      <c r="S283" s="127">
        <v>63611.339999999931</v>
      </c>
      <c r="T283" s="128">
        <v>8029.1279004000053</v>
      </c>
      <c r="U283" s="129">
        <v>6577.3287312000011</v>
      </c>
      <c r="V283" s="127">
        <v>57885.120000000017</v>
      </c>
      <c r="W283" s="128">
        <v>7248.0251367999936</v>
      </c>
      <c r="X283" s="129">
        <v>6044.6670430000004</v>
      </c>
      <c r="Y283" s="127">
        <v>52857.659999999989</v>
      </c>
      <c r="Z283" s="128">
        <v>6573.5118715999952</v>
      </c>
      <c r="AA283" s="129">
        <v>5274.2600930000026</v>
      </c>
      <c r="AB283" s="127">
        <v>23061.600000000006</v>
      </c>
      <c r="AC283" s="128">
        <v>2715.6043688000004</v>
      </c>
      <c r="AD283" s="129">
        <v>1933.0259695999987</v>
      </c>
      <c r="AE283" s="127"/>
      <c r="AF283" s="128"/>
      <c r="AG283" s="129"/>
      <c r="AH283" s="127"/>
      <c r="AI283" s="128"/>
      <c r="AJ283" s="129"/>
      <c r="AK283" s="127"/>
      <c r="AL283" s="128"/>
      <c r="AM283" s="129"/>
      <c r="AN283" s="144"/>
      <c r="AO283" s="143"/>
      <c r="AP283" s="129"/>
      <c r="AQ283" s="144"/>
      <c r="AR283" s="143"/>
      <c r="AS283" s="129"/>
      <c r="AT283" s="144"/>
      <c r="AU283" s="143"/>
      <c r="AV283" s="129"/>
    </row>
    <row r="284" spans="1:48" x14ac:dyDescent="0.25">
      <c r="A284" s="7">
        <v>271</v>
      </c>
      <c r="B284" s="58" t="s">
        <v>672</v>
      </c>
      <c r="C284" s="125">
        <v>321</v>
      </c>
      <c r="D284" s="84">
        <v>0.25</v>
      </c>
      <c r="E284" s="84" t="s">
        <v>233</v>
      </c>
      <c r="F284" s="69">
        <v>41092</v>
      </c>
      <c r="G284" s="69">
        <v>41081</v>
      </c>
      <c r="H284" s="86" t="s">
        <v>286</v>
      </c>
      <c r="I284" s="65">
        <f t="shared" si="52"/>
        <v>201912.05999999997</v>
      </c>
      <c r="J284" s="17">
        <f t="shared" si="53"/>
        <v>24949.357798800007</v>
      </c>
      <c r="K284" s="18">
        <f t="shared" si="50"/>
        <v>0.12356546606874305</v>
      </c>
      <c r="L284" s="19">
        <f t="shared" si="54"/>
        <v>20013.106949999983</v>
      </c>
      <c r="M284" s="127">
        <v>52802.52000000004</v>
      </c>
      <c r="N284" s="128">
        <v>6555.2542336000042</v>
      </c>
      <c r="O284" s="129">
        <v>5054.3916843999987</v>
      </c>
      <c r="P284" s="127">
        <v>53222.819999999963</v>
      </c>
      <c r="Q284" s="128">
        <v>6736.5534972000069</v>
      </c>
      <c r="R284" s="129">
        <v>5631.9873185999904</v>
      </c>
      <c r="S284" s="127">
        <v>30608.759999999995</v>
      </c>
      <c r="T284" s="128">
        <v>3693.3239991999999</v>
      </c>
      <c r="U284" s="129">
        <v>2974.4916771999983</v>
      </c>
      <c r="V284" s="127">
        <v>30732.959999999995</v>
      </c>
      <c r="W284" s="128">
        <v>3815.4792807999975</v>
      </c>
      <c r="X284" s="129">
        <v>3151.2242991999979</v>
      </c>
      <c r="Y284" s="127">
        <v>26630.160000000018</v>
      </c>
      <c r="Z284" s="128">
        <v>3227.0248223999993</v>
      </c>
      <c r="AA284" s="129">
        <v>2545.6310267999988</v>
      </c>
      <c r="AB284" s="127">
        <v>7914.8399999999883</v>
      </c>
      <c r="AC284" s="128">
        <v>921.72196559999986</v>
      </c>
      <c r="AD284" s="129">
        <v>655.3809438000003</v>
      </c>
      <c r="AE284" s="127"/>
      <c r="AF284" s="128"/>
      <c r="AG284" s="129"/>
      <c r="AH284" s="127"/>
      <c r="AI284" s="128"/>
      <c r="AJ284" s="129"/>
      <c r="AK284" s="127"/>
      <c r="AL284" s="128"/>
      <c r="AM284" s="129"/>
      <c r="AN284" s="144"/>
      <c r="AO284" s="143"/>
      <c r="AP284" s="129"/>
      <c r="AQ284" s="144"/>
      <c r="AR284" s="143"/>
      <c r="AS284" s="129"/>
      <c r="AT284" s="144"/>
      <c r="AU284" s="143"/>
      <c r="AV284" s="129"/>
    </row>
    <row r="285" spans="1:48" x14ac:dyDescent="0.25">
      <c r="A285" s="7">
        <v>272</v>
      </c>
      <c r="B285" s="58" t="s">
        <v>673</v>
      </c>
      <c r="C285" s="125">
        <v>323</v>
      </c>
      <c r="D285" s="84">
        <v>0.25</v>
      </c>
      <c r="E285" s="84" t="s">
        <v>233</v>
      </c>
      <c r="F285" s="69">
        <v>40969</v>
      </c>
      <c r="G285" s="69">
        <v>41081</v>
      </c>
      <c r="H285" s="86" t="s">
        <v>289</v>
      </c>
      <c r="I285" s="65">
        <f t="shared" si="52"/>
        <v>156748.86000000004</v>
      </c>
      <c r="J285" s="17">
        <f t="shared" si="53"/>
        <v>19077.515621999995</v>
      </c>
      <c r="K285" s="18">
        <f t="shared" si="50"/>
        <v>0.12170752388247028</v>
      </c>
      <c r="L285" s="19">
        <f t="shared" si="54"/>
        <v>15310.590395399999</v>
      </c>
      <c r="M285" s="127">
        <v>39928.020000000011</v>
      </c>
      <c r="N285" s="128">
        <v>4935.3890179999989</v>
      </c>
      <c r="O285" s="129">
        <v>3804.7213501999968</v>
      </c>
      <c r="P285" s="127">
        <v>43666.560000000034</v>
      </c>
      <c r="Q285" s="128">
        <v>5423.2216975999982</v>
      </c>
      <c r="R285" s="129">
        <v>4575.1883509999934</v>
      </c>
      <c r="S285" s="127">
        <v>25085.58</v>
      </c>
      <c r="T285" s="128">
        <v>2927.3987275999998</v>
      </c>
      <c r="U285" s="129">
        <v>2357.4742010000027</v>
      </c>
      <c r="V285" s="127">
        <v>27018.900000000009</v>
      </c>
      <c r="W285" s="128">
        <v>3338.003714800001</v>
      </c>
      <c r="X285" s="129">
        <v>2748.9193594000035</v>
      </c>
      <c r="Y285" s="127">
        <v>15621.959999999997</v>
      </c>
      <c r="Z285" s="128">
        <v>1848.5214703999998</v>
      </c>
      <c r="AA285" s="129">
        <v>1401.9669620000002</v>
      </c>
      <c r="AB285" s="127">
        <v>5427.8400000000011</v>
      </c>
      <c r="AC285" s="128">
        <v>604.98099359999958</v>
      </c>
      <c r="AD285" s="129">
        <v>422.32017179999968</v>
      </c>
      <c r="AE285" s="127"/>
      <c r="AF285" s="128"/>
      <c r="AG285" s="129"/>
      <c r="AH285" s="127"/>
      <c r="AI285" s="128"/>
      <c r="AJ285" s="129"/>
      <c r="AK285" s="127"/>
      <c r="AL285" s="128"/>
      <c r="AM285" s="129"/>
      <c r="AN285" s="144"/>
      <c r="AO285" s="143"/>
      <c r="AP285" s="129"/>
      <c r="AQ285" s="144"/>
      <c r="AR285" s="143"/>
      <c r="AS285" s="129"/>
      <c r="AT285" s="144"/>
      <c r="AU285" s="143"/>
      <c r="AV285" s="129"/>
    </row>
    <row r="286" spans="1:48" x14ac:dyDescent="0.25">
      <c r="A286" s="15">
        <v>273</v>
      </c>
      <c r="B286" s="58" t="s">
        <v>674</v>
      </c>
      <c r="C286" s="125">
        <v>306</v>
      </c>
      <c r="D286" s="84">
        <v>0.25</v>
      </c>
      <c r="E286" s="84" t="s">
        <v>233</v>
      </c>
      <c r="F286" s="69">
        <v>40987</v>
      </c>
      <c r="G286" s="69">
        <v>41081</v>
      </c>
      <c r="H286" s="86" t="s">
        <v>289</v>
      </c>
      <c r="I286" s="65">
        <f t="shared" si="52"/>
        <v>117790.62000000002</v>
      </c>
      <c r="J286" s="17">
        <f t="shared" si="53"/>
        <v>14318.000172400001</v>
      </c>
      <c r="K286" s="18">
        <f t="shared" si="50"/>
        <v>0.12155467194586461</v>
      </c>
      <c r="L286" s="19">
        <f t="shared" si="54"/>
        <v>11362.314342400008</v>
      </c>
      <c r="M286" s="127">
        <v>37710.960000000006</v>
      </c>
      <c r="N286" s="128">
        <v>4643.465918400002</v>
      </c>
      <c r="O286" s="129">
        <v>3583.4113674000046</v>
      </c>
      <c r="P286" s="127">
        <v>28383.119999999992</v>
      </c>
      <c r="Q286" s="128">
        <v>3510.7510448000016</v>
      </c>
      <c r="R286" s="129">
        <v>2911.7992291999999</v>
      </c>
      <c r="S286" s="127">
        <v>2739.1800000000003</v>
      </c>
      <c r="T286" s="128">
        <v>307.42288280000014</v>
      </c>
      <c r="U286" s="129">
        <v>248.42147659999995</v>
      </c>
      <c r="V286" s="127">
        <v>21638.340000000007</v>
      </c>
      <c r="W286" s="128">
        <v>2599.5600028000008</v>
      </c>
      <c r="X286" s="129">
        <v>2089.4396026000013</v>
      </c>
      <c r="Y286" s="127">
        <v>21465.060000000009</v>
      </c>
      <c r="Z286" s="128">
        <v>2583.5667347999979</v>
      </c>
      <c r="AA286" s="129">
        <v>2049.8243190000021</v>
      </c>
      <c r="AB286" s="127">
        <v>5853.9599999999964</v>
      </c>
      <c r="AC286" s="128">
        <v>673.23358879999955</v>
      </c>
      <c r="AD286" s="129">
        <v>479.41834759999995</v>
      </c>
      <c r="AE286" s="127"/>
      <c r="AF286" s="128"/>
      <c r="AG286" s="129"/>
      <c r="AH286" s="127"/>
      <c r="AI286" s="128"/>
      <c r="AJ286" s="129"/>
      <c r="AK286" s="127"/>
      <c r="AL286" s="128"/>
      <c r="AM286" s="129"/>
      <c r="AN286" s="144"/>
      <c r="AO286" s="143"/>
      <c r="AP286" s="129"/>
      <c r="AQ286" s="144"/>
      <c r="AR286" s="143"/>
      <c r="AS286" s="129"/>
      <c r="AT286" s="144"/>
      <c r="AU286" s="143"/>
      <c r="AV286" s="129"/>
    </row>
    <row r="287" spans="1:48" x14ac:dyDescent="0.25">
      <c r="A287" s="7">
        <v>274</v>
      </c>
      <c r="B287" s="58" t="s">
        <v>675</v>
      </c>
      <c r="C287" s="125">
        <v>307</v>
      </c>
      <c r="D287" s="84">
        <v>0.25</v>
      </c>
      <c r="E287" s="84" t="s">
        <v>233</v>
      </c>
      <c r="F287" s="69">
        <v>40976</v>
      </c>
      <c r="G287" s="69">
        <v>41081</v>
      </c>
      <c r="H287" s="86" t="s">
        <v>289</v>
      </c>
      <c r="I287" s="65">
        <f t="shared" si="52"/>
        <v>201842.15999999992</v>
      </c>
      <c r="J287" s="17">
        <f t="shared" si="53"/>
        <v>24808.624644800002</v>
      </c>
      <c r="K287" s="18">
        <f t="shared" si="50"/>
        <v>0.1229110144520848</v>
      </c>
      <c r="L287" s="19">
        <f t="shared" si="54"/>
        <v>19895.519987599997</v>
      </c>
      <c r="M287" s="127">
        <v>51783.599999999955</v>
      </c>
      <c r="N287" s="128">
        <v>6405.9008903999948</v>
      </c>
      <c r="O287" s="129">
        <v>4948.964323199998</v>
      </c>
      <c r="P287" s="127">
        <v>50471.339999999967</v>
      </c>
      <c r="Q287" s="128">
        <v>6358.3970148000008</v>
      </c>
      <c r="R287" s="129">
        <v>5298.562854599998</v>
      </c>
      <c r="S287" s="127">
        <v>31663.200000000001</v>
      </c>
      <c r="T287" s="128">
        <v>3791.1391927999998</v>
      </c>
      <c r="U287" s="129">
        <v>3053.8909669999994</v>
      </c>
      <c r="V287" s="127">
        <v>32500.499999999993</v>
      </c>
      <c r="W287" s="128">
        <v>4013.4238539999988</v>
      </c>
      <c r="X287" s="129">
        <v>3321.3487030000015</v>
      </c>
      <c r="Y287" s="127">
        <v>27026.759999999995</v>
      </c>
      <c r="Z287" s="128">
        <v>3266.0144792000046</v>
      </c>
      <c r="AA287" s="129">
        <v>2585.5492315999986</v>
      </c>
      <c r="AB287" s="127">
        <v>8396.76</v>
      </c>
      <c r="AC287" s="128">
        <v>973.74921360000053</v>
      </c>
      <c r="AD287" s="129">
        <v>687.20390820000023</v>
      </c>
      <c r="AE287" s="127"/>
      <c r="AF287" s="128"/>
      <c r="AG287" s="129"/>
      <c r="AH287" s="127"/>
      <c r="AI287" s="128"/>
      <c r="AJ287" s="129"/>
      <c r="AK287" s="127"/>
      <c r="AL287" s="128"/>
      <c r="AM287" s="129"/>
      <c r="AN287" s="144"/>
      <c r="AO287" s="143"/>
      <c r="AP287" s="129"/>
      <c r="AQ287" s="144"/>
      <c r="AR287" s="143"/>
      <c r="AS287" s="129"/>
      <c r="AT287" s="144"/>
      <c r="AU287" s="143"/>
      <c r="AV287" s="129"/>
    </row>
    <row r="288" spans="1:48" x14ac:dyDescent="0.25">
      <c r="A288" s="7">
        <v>275</v>
      </c>
      <c r="B288" s="58" t="s">
        <v>676</v>
      </c>
      <c r="C288" s="125">
        <v>308</v>
      </c>
      <c r="D288" s="84">
        <v>0.25</v>
      </c>
      <c r="E288" s="84" t="s">
        <v>233</v>
      </c>
      <c r="F288" s="69">
        <v>40976</v>
      </c>
      <c r="G288" s="69">
        <v>41081</v>
      </c>
      <c r="H288" s="86" t="s">
        <v>289</v>
      </c>
      <c r="I288" s="65">
        <f t="shared" si="52"/>
        <v>197257.50000000012</v>
      </c>
      <c r="J288" s="17">
        <f t="shared" si="53"/>
        <v>24143.943830000007</v>
      </c>
      <c r="K288" s="18">
        <f t="shared" si="50"/>
        <v>0.12239810313929758</v>
      </c>
      <c r="L288" s="19">
        <f t="shared" si="54"/>
        <v>19329.680478799997</v>
      </c>
      <c r="M288" s="127">
        <v>51136.080000000016</v>
      </c>
      <c r="N288" s="128">
        <v>6300.370876800007</v>
      </c>
      <c r="O288" s="129">
        <v>4848.6618918000031</v>
      </c>
      <c r="P288" s="127">
        <v>49733.280000000042</v>
      </c>
      <c r="Q288" s="128">
        <v>6239.2354824000031</v>
      </c>
      <c r="R288" s="129">
        <v>5205.8202359999932</v>
      </c>
      <c r="S288" s="127">
        <v>31672.620000000028</v>
      </c>
      <c r="T288" s="128">
        <v>3796.7258787999976</v>
      </c>
      <c r="U288" s="129">
        <v>3055.7539270000034</v>
      </c>
      <c r="V288" s="127">
        <v>32143.440000000028</v>
      </c>
      <c r="W288" s="128">
        <v>3934.7259111999992</v>
      </c>
      <c r="X288" s="129">
        <v>3240.5049712000005</v>
      </c>
      <c r="Y288" s="127">
        <v>25454.639999999989</v>
      </c>
      <c r="Z288" s="128">
        <v>3047.4723832</v>
      </c>
      <c r="AA288" s="129">
        <v>2389.150239999999</v>
      </c>
      <c r="AB288" s="127">
        <v>7117.4400000000041</v>
      </c>
      <c r="AC288" s="128">
        <v>825.41329759999996</v>
      </c>
      <c r="AD288" s="129">
        <v>589.7892127999994</v>
      </c>
      <c r="AE288" s="127"/>
      <c r="AF288" s="128"/>
      <c r="AG288" s="129"/>
      <c r="AH288" s="127"/>
      <c r="AI288" s="128"/>
      <c r="AJ288" s="129"/>
      <c r="AK288" s="127"/>
      <c r="AL288" s="128"/>
      <c r="AM288" s="129"/>
      <c r="AN288" s="144"/>
      <c r="AO288" s="143"/>
      <c r="AP288" s="129"/>
      <c r="AQ288" s="144"/>
      <c r="AR288" s="143"/>
      <c r="AS288" s="129"/>
      <c r="AT288" s="144"/>
      <c r="AU288" s="143"/>
      <c r="AV288" s="129"/>
    </row>
    <row r="289" spans="1:48" x14ac:dyDescent="0.25">
      <c r="A289" s="15">
        <v>276</v>
      </c>
      <c r="B289" s="58" t="s">
        <v>677</v>
      </c>
      <c r="C289" s="125">
        <v>309</v>
      </c>
      <c r="D289" s="84">
        <v>0.25</v>
      </c>
      <c r="E289" s="84" t="s">
        <v>233</v>
      </c>
      <c r="F289" s="69">
        <v>41050</v>
      </c>
      <c r="G289" s="69">
        <v>41081</v>
      </c>
      <c r="H289" s="86" t="s">
        <v>289</v>
      </c>
      <c r="I289" s="65">
        <f t="shared" si="52"/>
        <v>173397.2999999999</v>
      </c>
      <c r="J289" s="17">
        <f t="shared" si="53"/>
        <v>21298.60297399999</v>
      </c>
      <c r="K289" s="18">
        <f t="shared" si="50"/>
        <v>0.1228312261724952</v>
      </c>
      <c r="L289" s="19">
        <f t="shared" si="54"/>
        <v>17109.668803399996</v>
      </c>
      <c r="M289" s="127">
        <v>43025.880000000012</v>
      </c>
      <c r="N289" s="128">
        <v>5319.4776328000007</v>
      </c>
      <c r="O289" s="129">
        <v>4091.3626509999981</v>
      </c>
      <c r="P289" s="127">
        <v>44768.75999999998</v>
      </c>
      <c r="Q289" s="128">
        <v>5628.590409599994</v>
      </c>
      <c r="R289" s="129">
        <v>4732.8206339999997</v>
      </c>
      <c r="S289" s="127">
        <v>26902.739999999991</v>
      </c>
      <c r="T289" s="128">
        <v>3222.8887099999979</v>
      </c>
      <c r="U289" s="129">
        <v>2609.6586337999993</v>
      </c>
      <c r="V289" s="127">
        <v>27080.639999999985</v>
      </c>
      <c r="W289" s="128">
        <v>3347.0100015999997</v>
      </c>
      <c r="X289" s="129">
        <v>2760.0818739999986</v>
      </c>
      <c r="Y289" s="127">
        <v>23654.639999999963</v>
      </c>
      <c r="Z289" s="128">
        <v>2852.8154431999965</v>
      </c>
      <c r="AA289" s="129">
        <v>2261.6866442</v>
      </c>
      <c r="AB289" s="127">
        <v>7964.639999999994</v>
      </c>
      <c r="AC289" s="128">
        <v>927.82077679999986</v>
      </c>
      <c r="AD289" s="129">
        <v>654.05836639999984</v>
      </c>
      <c r="AE289" s="127"/>
      <c r="AF289" s="128"/>
      <c r="AG289" s="129"/>
      <c r="AH289" s="127"/>
      <c r="AI289" s="128"/>
      <c r="AJ289" s="129"/>
      <c r="AK289" s="127"/>
      <c r="AL289" s="128"/>
      <c r="AM289" s="129"/>
      <c r="AN289" s="144"/>
      <c r="AO289" s="143"/>
      <c r="AP289" s="129"/>
      <c r="AQ289" s="144"/>
      <c r="AR289" s="143"/>
      <c r="AS289" s="129"/>
      <c r="AT289" s="144"/>
      <c r="AU289" s="143"/>
      <c r="AV289" s="129"/>
    </row>
    <row r="290" spans="1:48" x14ac:dyDescent="0.25">
      <c r="A290" s="7">
        <v>277</v>
      </c>
      <c r="B290" s="58" t="s">
        <v>678</v>
      </c>
      <c r="C290" s="125">
        <v>310</v>
      </c>
      <c r="D290" s="84">
        <v>0.2</v>
      </c>
      <c r="E290" s="84" t="s">
        <v>233</v>
      </c>
      <c r="F290" s="69">
        <v>40365</v>
      </c>
      <c r="G290" s="69">
        <v>40365</v>
      </c>
      <c r="H290" s="86" t="s">
        <v>451</v>
      </c>
      <c r="I290" s="65">
        <f t="shared" si="52"/>
        <v>115365.60000000003</v>
      </c>
      <c r="J290" s="17">
        <f t="shared" si="53"/>
        <v>15235.339144000007</v>
      </c>
      <c r="K290" s="18">
        <f t="shared" si="50"/>
        <v>0.13206136962838144</v>
      </c>
      <c r="L290" s="19">
        <f t="shared" si="54"/>
        <v>12449.425300000001</v>
      </c>
      <c r="M290" s="127">
        <v>19720.399999999987</v>
      </c>
      <c r="N290" s="128">
        <v>2588.7498660000001</v>
      </c>
      <c r="O290" s="129">
        <v>2026.5990580000016</v>
      </c>
      <c r="P290" s="127">
        <v>32982.400000000009</v>
      </c>
      <c r="Q290" s="128">
        <v>4468.3966960000025</v>
      </c>
      <c r="R290" s="129">
        <v>3761.1265959999987</v>
      </c>
      <c r="S290" s="127">
        <v>19153.200000000023</v>
      </c>
      <c r="T290" s="128">
        <v>2489.0095480000014</v>
      </c>
      <c r="U290" s="129">
        <v>2042.6795839999995</v>
      </c>
      <c r="V290" s="127">
        <v>20039.600000000028</v>
      </c>
      <c r="W290" s="128">
        <v>2644.5656540000032</v>
      </c>
      <c r="X290" s="129">
        <v>2198.473362000002</v>
      </c>
      <c r="Y290" s="127">
        <v>18209.600000000002</v>
      </c>
      <c r="Z290" s="128">
        <v>2390.2481240000006</v>
      </c>
      <c r="AA290" s="129">
        <v>1955.8979879999993</v>
      </c>
      <c r="AB290" s="127">
        <v>5260.3999999999987</v>
      </c>
      <c r="AC290" s="128">
        <v>654.36925599999938</v>
      </c>
      <c r="AD290" s="129">
        <v>464.64871200000005</v>
      </c>
      <c r="AE290" s="127"/>
      <c r="AF290" s="128"/>
      <c r="AG290" s="129"/>
      <c r="AH290" s="127"/>
      <c r="AI290" s="128"/>
      <c r="AJ290" s="129"/>
      <c r="AK290" s="127"/>
      <c r="AL290" s="128"/>
      <c r="AM290" s="129"/>
      <c r="AN290" s="144"/>
      <c r="AO290" s="143"/>
      <c r="AP290" s="129"/>
      <c r="AQ290" s="144"/>
      <c r="AR290" s="143"/>
      <c r="AS290" s="129"/>
      <c r="AT290" s="144"/>
      <c r="AU290" s="143"/>
      <c r="AV290" s="129"/>
    </row>
    <row r="291" spans="1:48" x14ac:dyDescent="0.25">
      <c r="A291" s="7">
        <v>278</v>
      </c>
      <c r="B291" s="58" t="s">
        <v>679</v>
      </c>
      <c r="C291" s="125">
        <v>311</v>
      </c>
      <c r="D291" s="84">
        <v>0.2</v>
      </c>
      <c r="E291" s="84" t="s">
        <v>233</v>
      </c>
      <c r="F291" s="69">
        <v>40365</v>
      </c>
      <c r="G291" s="69">
        <v>40365</v>
      </c>
      <c r="H291" s="86" t="s">
        <v>451</v>
      </c>
      <c r="I291" s="65">
        <f t="shared" si="52"/>
        <v>129575.28105600053</v>
      </c>
      <c r="J291" s="17">
        <f t="shared" si="53"/>
        <v>16187.912303032246</v>
      </c>
      <c r="K291" s="18">
        <f t="shared" si="50"/>
        <v>0.12493055906269707</v>
      </c>
      <c r="L291" s="19">
        <f t="shared" si="54"/>
        <v>12954.995822363955</v>
      </c>
      <c r="M291" s="127">
        <v>18630.799999999981</v>
      </c>
      <c r="N291" s="128">
        <v>2441.1987820000018</v>
      </c>
      <c r="O291" s="129">
        <v>1908.0050420000002</v>
      </c>
      <c r="P291" s="127">
        <v>23573.599999999991</v>
      </c>
      <c r="Q291" s="128">
        <v>3099.7890840000027</v>
      </c>
      <c r="R291" s="129">
        <v>2585.5241959999994</v>
      </c>
      <c r="S291" s="127">
        <v>9890.8000000000029</v>
      </c>
      <c r="T291" s="128">
        <v>1159.6076219999977</v>
      </c>
      <c r="U291" s="129">
        <v>916.34853799999939</v>
      </c>
      <c r="V291" s="127">
        <v>14374.400000000001</v>
      </c>
      <c r="W291" s="128">
        <v>1836.667670000003</v>
      </c>
      <c r="X291" s="129">
        <v>1514.2021795999979</v>
      </c>
      <c r="Y291" s="127">
        <v>57184.081056000541</v>
      </c>
      <c r="Z291" s="128">
        <v>6901.7300490322405</v>
      </c>
      <c r="AA291" s="129">
        <v>5498.3012687639584</v>
      </c>
      <c r="AB291" s="127">
        <v>5921.5999999999995</v>
      </c>
      <c r="AC291" s="128">
        <v>748.91909600000008</v>
      </c>
      <c r="AD291" s="129">
        <v>532.61459800000046</v>
      </c>
      <c r="AE291" s="127"/>
      <c r="AF291" s="128"/>
      <c r="AG291" s="129"/>
      <c r="AH291" s="127"/>
      <c r="AI291" s="128"/>
      <c r="AJ291" s="129"/>
      <c r="AK291" s="127"/>
      <c r="AL291" s="128"/>
      <c r="AM291" s="129"/>
      <c r="AN291" s="144"/>
      <c r="AO291" s="143"/>
      <c r="AP291" s="129"/>
      <c r="AQ291" s="144"/>
      <c r="AR291" s="143"/>
      <c r="AS291" s="129"/>
      <c r="AT291" s="144"/>
      <c r="AU291" s="143"/>
      <c r="AV291" s="129"/>
    </row>
    <row r="292" spans="1:48" x14ac:dyDescent="0.25">
      <c r="A292" s="15">
        <v>279</v>
      </c>
      <c r="B292" s="58" t="s">
        <v>680</v>
      </c>
      <c r="C292" s="125">
        <v>312</v>
      </c>
      <c r="D292" s="84">
        <v>0.2</v>
      </c>
      <c r="E292" s="84" t="s">
        <v>233</v>
      </c>
      <c r="F292" s="69">
        <v>40365</v>
      </c>
      <c r="G292" s="69">
        <v>40365</v>
      </c>
      <c r="H292" s="86" t="s">
        <v>451</v>
      </c>
      <c r="I292" s="65">
        <f t="shared" si="52"/>
        <v>126220.4</v>
      </c>
      <c r="J292" s="17">
        <f t="shared" si="53"/>
        <v>16760.385845999997</v>
      </c>
      <c r="K292" s="18">
        <f t="shared" si="50"/>
        <v>0.13278666400993816</v>
      </c>
      <c r="L292" s="19">
        <f t="shared" si="54"/>
        <v>13666.104958000005</v>
      </c>
      <c r="M292" s="127">
        <v>26827.600000000006</v>
      </c>
      <c r="N292" s="128">
        <v>3574.3044239999977</v>
      </c>
      <c r="O292" s="129">
        <v>2813.3165000000017</v>
      </c>
      <c r="P292" s="127">
        <v>33267.19999999999</v>
      </c>
      <c r="Q292" s="128">
        <v>4528.6441879999957</v>
      </c>
      <c r="R292" s="129">
        <v>3808.5100880000023</v>
      </c>
      <c r="S292" s="127">
        <v>20853.599999999995</v>
      </c>
      <c r="T292" s="128">
        <v>2744.7651039999982</v>
      </c>
      <c r="U292" s="129">
        <v>2262.8858639999994</v>
      </c>
      <c r="V292" s="127">
        <v>20072.399999999994</v>
      </c>
      <c r="W292" s="128">
        <v>2646.8213960000048</v>
      </c>
      <c r="X292" s="129">
        <v>2203.1221440000008</v>
      </c>
      <c r="Y292" s="127">
        <v>18389.999999999993</v>
      </c>
      <c r="Z292" s="128">
        <v>2412.3281099999999</v>
      </c>
      <c r="AA292" s="129">
        <v>1978.5295980000003</v>
      </c>
      <c r="AB292" s="127">
        <v>6809.5999999999985</v>
      </c>
      <c r="AC292" s="128">
        <v>853.5226239999995</v>
      </c>
      <c r="AD292" s="129">
        <v>599.7407639999999</v>
      </c>
      <c r="AE292" s="127"/>
      <c r="AF292" s="128"/>
      <c r="AG292" s="129"/>
      <c r="AH292" s="127"/>
      <c r="AI292" s="128"/>
      <c r="AJ292" s="129"/>
      <c r="AK292" s="127"/>
      <c r="AL292" s="128"/>
      <c r="AM292" s="129"/>
      <c r="AN292" s="144"/>
      <c r="AO292" s="143"/>
      <c r="AP292" s="129"/>
      <c r="AQ292" s="144"/>
      <c r="AR292" s="143"/>
      <c r="AS292" s="129"/>
      <c r="AT292" s="144"/>
      <c r="AU292" s="143"/>
      <c r="AV292" s="129"/>
    </row>
    <row r="293" spans="1:48" x14ac:dyDescent="0.25">
      <c r="A293" s="7">
        <v>280</v>
      </c>
      <c r="B293" s="58" t="s">
        <v>681</v>
      </c>
      <c r="C293" s="125">
        <v>313</v>
      </c>
      <c r="D293" s="84">
        <v>0.2</v>
      </c>
      <c r="E293" s="84" t="s">
        <v>233</v>
      </c>
      <c r="F293" s="69">
        <v>40365</v>
      </c>
      <c r="G293" s="69">
        <v>40365</v>
      </c>
      <c r="H293" s="86" t="s">
        <v>451</v>
      </c>
      <c r="I293" s="65">
        <f t="shared" si="52"/>
        <v>109110.8</v>
      </c>
      <c r="J293" s="17">
        <f t="shared" si="53"/>
        <v>14273.952362000002</v>
      </c>
      <c r="K293" s="18">
        <f t="shared" si="50"/>
        <v>0.13082071034214762</v>
      </c>
      <c r="L293" s="19">
        <f t="shared" si="54"/>
        <v>11554.215766000001</v>
      </c>
      <c r="M293" s="127">
        <v>24132.799999999999</v>
      </c>
      <c r="N293" s="128">
        <v>3190.9148719999998</v>
      </c>
      <c r="O293" s="129">
        <v>2506.3743720000007</v>
      </c>
      <c r="P293" s="127">
        <v>27946.799999999988</v>
      </c>
      <c r="Q293" s="128">
        <v>3713.8464520000002</v>
      </c>
      <c r="R293" s="129">
        <v>3087.0780199999981</v>
      </c>
      <c r="S293" s="127">
        <v>15850.799999999992</v>
      </c>
      <c r="T293" s="128">
        <v>1984.911902000003</v>
      </c>
      <c r="U293" s="129">
        <v>1597.2375180000006</v>
      </c>
      <c r="V293" s="127">
        <v>18546.000000000007</v>
      </c>
      <c r="W293" s="128">
        <v>2452.0818500000032</v>
      </c>
      <c r="X293" s="129">
        <v>2043.1450980000004</v>
      </c>
      <c r="Y293" s="127">
        <v>16837.600000000002</v>
      </c>
      <c r="Z293" s="128">
        <v>2206.4007939999979</v>
      </c>
      <c r="AA293" s="129">
        <v>1807.6473660000013</v>
      </c>
      <c r="AB293" s="127">
        <v>5796.7999999999975</v>
      </c>
      <c r="AC293" s="128">
        <v>725.7964919999996</v>
      </c>
      <c r="AD293" s="129">
        <v>512.73339200000021</v>
      </c>
      <c r="AE293" s="127"/>
      <c r="AF293" s="128"/>
      <c r="AG293" s="129"/>
      <c r="AH293" s="127"/>
      <c r="AI293" s="128"/>
      <c r="AJ293" s="129"/>
      <c r="AK293" s="127"/>
      <c r="AL293" s="128"/>
      <c r="AM293" s="129"/>
      <c r="AN293" s="144"/>
      <c r="AO293" s="143"/>
      <c r="AP293" s="129"/>
      <c r="AQ293" s="144"/>
      <c r="AR293" s="143"/>
      <c r="AS293" s="129"/>
      <c r="AT293" s="144"/>
      <c r="AU293" s="143"/>
      <c r="AV293" s="129"/>
    </row>
    <row r="294" spans="1:48" ht="15.75" thickBot="1" x14ac:dyDescent="0.3">
      <c r="A294" s="7">
        <v>281</v>
      </c>
      <c r="B294" s="59" t="s">
        <v>452</v>
      </c>
      <c r="C294" s="53">
        <v>329</v>
      </c>
      <c r="D294" s="85">
        <v>20.7</v>
      </c>
      <c r="E294" s="85" t="s">
        <v>233</v>
      </c>
      <c r="F294" s="71">
        <v>41016</v>
      </c>
      <c r="G294" s="71">
        <v>41016</v>
      </c>
      <c r="H294" s="108" t="s">
        <v>612</v>
      </c>
      <c r="I294" s="83">
        <f t="shared" si="52"/>
        <v>33730740.394375652</v>
      </c>
      <c r="J294" s="29">
        <f t="shared" si="53"/>
        <v>3513525.067984703</v>
      </c>
      <c r="K294" s="30">
        <f t="shared" si="50"/>
        <v>0.104163888100439</v>
      </c>
      <c r="L294" s="31">
        <f t="shared" si="54"/>
        <v>2672022.2510827384</v>
      </c>
      <c r="M294" s="150">
        <v>8232819.9492071383</v>
      </c>
      <c r="N294" s="151">
        <v>872365.78661978233</v>
      </c>
      <c r="O294" s="152">
        <v>633962.47464924771</v>
      </c>
      <c r="P294" s="150">
        <v>7509116.9992747353</v>
      </c>
      <c r="Q294" s="151">
        <v>797028.04167867592</v>
      </c>
      <c r="R294" s="152">
        <v>618581.01014465909</v>
      </c>
      <c r="S294" s="150">
        <v>6366696.8743852302</v>
      </c>
      <c r="T294" s="151">
        <v>665450.66105563601</v>
      </c>
      <c r="U294" s="152">
        <v>517376.71678244555</v>
      </c>
      <c r="V294" s="150">
        <v>4886987.8745291298</v>
      </c>
      <c r="W294" s="151">
        <v>499022.29675077467</v>
      </c>
      <c r="X294" s="152">
        <v>395722.07396574243</v>
      </c>
      <c r="Y294" s="150">
        <v>4420425.6245734245</v>
      </c>
      <c r="Z294" s="151">
        <v>450295.51243730151</v>
      </c>
      <c r="AA294" s="152">
        <v>348836.98190834193</v>
      </c>
      <c r="AB294" s="150">
        <v>2314693.0724059963</v>
      </c>
      <c r="AC294" s="151">
        <v>229362.76944253198</v>
      </c>
      <c r="AD294" s="152">
        <v>157542.99363230169</v>
      </c>
      <c r="AE294" s="150"/>
      <c r="AF294" s="151"/>
      <c r="AG294" s="152"/>
      <c r="AH294" s="150"/>
      <c r="AI294" s="151"/>
      <c r="AJ294" s="152"/>
      <c r="AK294" s="127"/>
      <c r="AL294" s="128"/>
      <c r="AM294" s="129"/>
      <c r="AN294" s="144"/>
      <c r="AO294" s="143"/>
      <c r="AP294" s="129"/>
      <c r="AQ294" s="144"/>
      <c r="AR294" s="143"/>
      <c r="AS294" s="129"/>
      <c r="AT294" s="144"/>
      <c r="AU294" s="143"/>
      <c r="AV294" s="129"/>
    </row>
    <row r="295" spans="1:48" x14ac:dyDescent="0.25">
      <c r="A295" s="101"/>
      <c r="B295" s="102"/>
      <c r="C295" s="102"/>
      <c r="D295" s="103">
        <f>SUM(D243:D294)</f>
        <v>64.64500000000001</v>
      </c>
      <c r="E295" s="103"/>
      <c r="F295" s="104"/>
      <c r="G295" s="104"/>
      <c r="H295" s="119" t="s">
        <v>478</v>
      </c>
      <c r="I295" s="105">
        <f>SUM(I243:I294)</f>
        <v>89730805.433796495</v>
      </c>
      <c r="J295" s="105">
        <f>SUM(J243:J294)</f>
        <v>9578581.5792326331</v>
      </c>
      <c r="K295" s="105"/>
      <c r="L295" s="117">
        <f t="shared" ref="L295:AV295" si="55">SUM(L243:L294)</f>
        <v>7338195.8643255737</v>
      </c>
      <c r="M295" s="105">
        <f t="shared" si="55"/>
        <v>22233101.126645096</v>
      </c>
      <c r="N295" s="105">
        <f t="shared" si="55"/>
        <v>2378706.4498283598</v>
      </c>
      <c r="O295" s="105">
        <f t="shared" si="55"/>
        <v>1736162.153413679</v>
      </c>
      <c r="P295" s="105">
        <f t="shared" si="55"/>
        <v>21050128.569581382</v>
      </c>
      <c r="Q295" s="105">
        <f t="shared" si="55"/>
        <v>2279982.1668063928</v>
      </c>
      <c r="R295" s="105">
        <f t="shared" si="55"/>
        <v>1780038.3181476498</v>
      </c>
      <c r="S295" s="105">
        <f t="shared" si="55"/>
        <v>15478668.01346362</v>
      </c>
      <c r="T295" s="105">
        <f t="shared" si="55"/>
        <v>1653772.4168497333</v>
      </c>
      <c r="U295" s="105">
        <f t="shared" si="55"/>
        <v>1298312.3605182152</v>
      </c>
      <c r="V295" s="105">
        <f t="shared" si="55"/>
        <v>13216697.676762957</v>
      </c>
      <c r="W295" s="105">
        <f t="shared" si="55"/>
        <v>1401235.651424502</v>
      </c>
      <c r="X295" s="105">
        <f t="shared" si="55"/>
        <v>1126457.0026042059</v>
      </c>
      <c r="Y295" s="105">
        <f t="shared" si="55"/>
        <v>12013697.036649596</v>
      </c>
      <c r="Z295" s="105">
        <f t="shared" si="55"/>
        <v>1270544.5989949584</v>
      </c>
      <c r="AA295" s="105">
        <f t="shared" si="55"/>
        <v>989927.54505981598</v>
      </c>
      <c r="AB295" s="105">
        <f t="shared" si="55"/>
        <v>5738513.0106938677</v>
      </c>
      <c r="AC295" s="105">
        <f t="shared" si="55"/>
        <v>594340.29532868438</v>
      </c>
      <c r="AD295" s="105">
        <f t="shared" si="55"/>
        <v>407298.48458200623</v>
      </c>
      <c r="AE295" s="105">
        <f t="shared" si="55"/>
        <v>0</v>
      </c>
      <c r="AF295" s="105">
        <f t="shared" si="55"/>
        <v>0</v>
      </c>
      <c r="AG295" s="105">
        <f t="shared" si="55"/>
        <v>0</v>
      </c>
      <c r="AH295" s="105">
        <f t="shared" si="55"/>
        <v>0</v>
      </c>
      <c r="AI295" s="105">
        <f t="shared" si="55"/>
        <v>0</v>
      </c>
      <c r="AJ295" s="105">
        <f t="shared" si="55"/>
        <v>0</v>
      </c>
      <c r="AK295" s="105">
        <f>SUM(AK243:AK294)</f>
        <v>0</v>
      </c>
      <c r="AL295" s="105">
        <f t="shared" si="55"/>
        <v>0</v>
      </c>
      <c r="AM295" s="105">
        <f t="shared" si="55"/>
        <v>0</v>
      </c>
      <c r="AN295" s="105">
        <f t="shared" si="55"/>
        <v>0</v>
      </c>
      <c r="AO295" s="105">
        <f t="shared" si="55"/>
        <v>0</v>
      </c>
      <c r="AP295" s="105">
        <f t="shared" si="55"/>
        <v>0</v>
      </c>
      <c r="AQ295" s="105">
        <f t="shared" si="55"/>
        <v>0</v>
      </c>
      <c r="AR295" s="105">
        <f t="shared" si="55"/>
        <v>0</v>
      </c>
      <c r="AS295" s="105">
        <f t="shared" si="55"/>
        <v>0</v>
      </c>
      <c r="AT295" s="105">
        <f t="shared" si="55"/>
        <v>0</v>
      </c>
      <c r="AU295" s="105">
        <f t="shared" si="55"/>
        <v>0</v>
      </c>
      <c r="AV295" s="105">
        <f t="shared" si="55"/>
        <v>0</v>
      </c>
    </row>
    <row r="296" spans="1:48" ht="15.75" x14ac:dyDescent="0.25">
      <c r="H296" s="120" t="s">
        <v>479</v>
      </c>
      <c r="I296" s="107">
        <f>I295+I241+I101+I57</f>
        <v>481590670.69029206</v>
      </c>
      <c r="J296" s="106">
        <f>J295+J241+J101+J57</f>
        <v>70316654.801237971</v>
      </c>
      <c r="K296" s="106"/>
      <c r="L296" s="118">
        <f t="shared" ref="L296:AV296" si="56">L295+L241+L101+L57</f>
        <v>57148805.789886191</v>
      </c>
      <c r="M296" s="107">
        <f t="shared" si="56"/>
        <v>91042365.458586857</v>
      </c>
      <c r="N296" s="106">
        <f t="shared" si="56"/>
        <v>13015229.424682274</v>
      </c>
      <c r="O296" s="106">
        <f t="shared" si="56"/>
        <v>10255304.877855681</v>
      </c>
      <c r="P296" s="106">
        <f t="shared" si="56"/>
        <v>88157938.317501456</v>
      </c>
      <c r="Q296" s="106">
        <f t="shared" si="56"/>
        <v>12604989.601091292</v>
      </c>
      <c r="R296" s="106">
        <f t="shared" si="56"/>
        <v>10222801.889400382</v>
      </c>
      <c r="S296" s="106">
        <f t="shared" si="56"/>
        <v>88395862.708709896</v>
      </c>
      <c r="T296" s="106">
        <f t="shared" si="56"/>
        <v>12904420.85155141</v>
      </c>
      <c r="U296" s="106">
        <f t="shared" si="56"/>
        <v>10800076.411516752</v>
      </c>
      <c r="V296" s="106">
        <f t="shared" si="56"/>
        <v>77667086.515022516</v>
      </c>
      <c r="W296" s="106">
        <f t="shared" si="56"/>
        <v>11419874.51194939</v>
      </c>
      <c r="X296" s="106">
        <f t="shared" si="56"/>
        <v>9638517.9091144353</v>
      </c>
      <c r="Y296" s="106">
        <f t="shared" si="56"/>
        <v>76114178.341055006</v>
      </c>
      <c r="Z296" s="106">
        <f t="shared" si="56"/>
        <v>11247618.848151658</v>
      </c>
      <c r="AA296" s="106">
        <f t="shared" si="56"/>
        <v>9395525.5225830972</v>
      </c>
      <c r="AB296" s="106">
        <f t="shared" si="56"/>
        <v>60213239.349416271</v>
      </c>
      <c r="AC296" s="106">
        <f t="shared" si="56"/>
        <v>9124521.5638119429</v>
      </c>
      <c r="AD296" s="106">
        <f t="shared" si="56"/>
        <v>6836579.1794158481</v>
      </c>
      <c r="AE296" s="106">
        <f t="shared" si="56"/>
        <v>0</v>
      </c>
      <c r="AF296" s="106">
        <f t="shared" si="56"/>
        <v>0</v>
      </c>
      <c r="AG296" s="106">
        <f t="shared" si="56"/>
        <v>0</v>
      </c>
      <c r="AH296" s="106">
        <f t="shared" si="56"/>
        <v>0</v>
      </c>
      <c r="AI296" s="106">
        <f t="shared" si="56"/>
        <v>0</v>
      </c>
      <c r="AJ296" s="106">
        <f t="shared" si="56"/>
        <v>0</v>
      </c>
      <c r="AK296" s="106">
        <f t="shared" si="56"/>
        <v>0</v>
      </c>
      <c r="AL296" s="106">
        <f t="shared" si="56"/>
        <v>0</v>
      </c>
      <c r="AM296" s="106">
        <f t="shared" si="56"/>
        <v>0</v>
      </c>
      <c r="AN296" s="106">
        <f t="shared" si="56"/>
        <v>0</v>
      </c>
      <c r="AO296" s="106">
        <f t="shared" si="56"/>
        <v>0</v>
      </c>
      <c r="AP296" s="106">
        <f t="shared" si="56"/>
        <v>0</v>
      </c>
      <c r="AQ296" s="106">
        <f t="shared" si="56"/>
        <v>0</v>
      </c>
      <c r="AR296" s="106">
        <f t="shared" si="56"/>
        <v>0</v>
      </c>
      <c r="AS296" s="106">
        <f t="shared" si="56"/>
        <v>0</v>
      </c>
      <c r="AT296" s="106">
        <f t="shared" si="56"/>
        <v>0</v>
      </c>
      <c r="AU296" s="106">
        <f t="shared" si="56"/>
        <v>0</v>
      </c>
      <c r="AV296" s="106">
        <f t="shared" si="56"/>
        <v>0</v>
      </c>
    </row>
    <row r="297" spans="1:48" s="88" customFormat="1" x14ac:dyDescent="0.25">
      <c r="D297" s="157"/>
      <c r="AN297"/>
      <c r="AO297"/>
      <c r="AP297"/>
      <c r="AQ297"/>
      <c r="AR297"/>
      <c r="AS297"/>
      <c r="AT297"/>
      <c r="AU297"/>
      <c r="AV297"/>
    </row>
    <row r="298" spans="1:48" s="88" customFormat="1" x14ac:dyDescent="0.25">
      <c r="D298" s="154"/>
      <c r="I298" s="153"/>
      <c r="AN298"/>
      <c r="AO298"/>
      <c r="AP298"/>
      <c r="AQ298"/>
      <c r="AR298"/>
      <c r="AS298"/>
      <c r="AT298"/>
      <c r="AU298"/>
      <c r="AV298"/>
    </row>
    <row r="299" spans="1:48" x14ac:dyDescent="0.25">
      <c r="I299" s="35"/>
      <c r="J299" s="35"/>
      <c r="K299" s="35"/>
    </row>
    <row r="300" spans="1:48" x14ac:dyDescent="0.25">
      <c r="A300"/>
      <c r="B300"/>
      <c r="D300" s="132"/>
      <c r="E300"/>
      <c r="F300"/>
      <c r="G300"/>
      <c r="H300"/>
      <c r="I300" s="35"/>
      <c r="J300" s="35"/>
      <c r="K300" s="35"/>
      <c r="L300"/>
    </row>
    <row r="301" spans="1:48" x14ac:dyDescent="0.25">
      <c r="C301" s="88"/>
      <c r="D301" s="154"/>
    </row>
    <row r="302" spans="1:48" x14ac:dyDescent="0.25">
      <c r="D302" s="156"/>
    </row>
    <row r="303" spans="1:48" x14ac:dyDescent="0.25">
      <c r="D303" s="158"/>
    </row>
  </sheetData>
  <autoFilter ref="A3:AV3" xr:uid="{00000000-0009-0000-0000-000001000000}"/>
  <mergeCells count="21">
    <mergeCell ref="S2:U2"/>
    <mergeCell ref="V2:X2"/>
    <mergeCell ref="Y2:AA2"/>
    <mergeCell ref="AB2:AD2"/>
    <mergeCell ref="AE2:AG2"/>
    <mergeCell ref="AN2:AP2"/>
    <mergeCell ref="AQ2:AS2"/>
    <mergeCell ref="AT2:AV2"/>
    <mergeCell ref="AK2:AM2"/>
    <mergeCell ref="AH2:AJ2"/>
    <mergeCell ref="A2:A3"/>
    <mergeCell ref="B2:B3"/>
    <mergeCell ref="I2:L2"/>
    <mergeCell ref="M2:O2"/>
    <mergeCell ref="P2:R2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"/>
  <sheetViews>
    <sheetView zoomScaleNormal="100" workbookViewId="0">
      <selection activeCell="E14" sqref="E14"/>
    </sheetView>
  </sheetViews>
  <sheetFormatPr defaultRowHeight="15" x14ac:dyDescent="0.25"/>
  <cols>
    <col min="1" max="1" width="9.140625" style="1"/>
    <col min="2" max="2" width="30.140625" style="2" customWidth="1"/>
    <col min="3" max="3" width="12.7109375" style="2" customWidth="1"/>
    <col min="4" max="4" width="12.85546875" style="2" customWidth="1"/>
    <col min="5" max="5" width="16.5703125" style="2" customWidth="1"/>
    <col min="6" max="6" width="17" style="2" customWidth="1"/>
    <col min="7" max="7" width="40.42578125" style="2" customWidth="1"/>
    <col min="8" max="8" width="16.85546875" style="1" customWidth="1"/>
    <col min="9" max="20" width="15.28515625" customWidth="1"/>
  </cols>
  <sheetData>
    <row r="1" spans="1:20" ht="15.75" thickBot="1" x14ac:dyDescent="0.3"/>
    <row r="2" spans="1:20" s="3" customFormat="1" ht="15.75" customHeight="1" thickBot="1" x14ac:dyDescent="0.3">
      <c r="A2" s="165"/>
      <c r="B2" s="167" t="s">
        <v>473</v>
      </c>
      <c r="C2" s="170" t="s">
        <v>195</v>
      </c>
      <c r="D2" s="170" t="s">
        <v>198</v>
      </c>
      <c r="E2" s="170" t="s">
        <v>199</v>
      </c>
      <c r="F2" s="170" t="s">
        <v>200</v>
      </c>
      <c r="G2" s="170" t="s">
        <v>201</v>
      </c>
      <c r="H2" s="177" t="s">
        <v>420</v>
      </c>
      <c r="I2" s="141" t="s">
        <v>0</v>
      </c>
      <c r="J2" s="142" t="s">
        <v>1</v>
      </c>
      <c r="K2" s="142" t="s">
        <v>2</v>
      </c>
      <c r="L2" s="142" t="s">
        <v>3</v>
      </c>
      <c r="M2" s="142" t="s">
        <v>4</v>
      </c>
      <c r="N2" s="142" t="s">
        <v>5</v>
      </c>
      <c r="O2" s="142" t="s">
        <v>6</v>
      </c>
      <c r="P2" s="142" t="s">
        <v>7</v>
      </c>
      <c r="Q2" s="142" t="s">
        <v>8</v>
      </c>
      <c r="R2" s="142" t="s">
        <v>9</v>
      </c>
      <c r="S2" s="142" t="s">
        <v>10</v>
      </c>
      <c r="T2" s="142" t="s">
        <v>11</v>
      </c>
    </row>
    <row r="3" spans="1:20" s="1" customFormat="1" ht="44.25" customHeight="1" thickBot="1" x14ac:dyDescent="0.3">
      <c r="A3" s="166"/>
      <c r="B3" s="176"/>
      <c r="C3" s="171"/>
      <c r="D3" s="171"/>
      <c r="E3" s="171"/>
      <c r="F3" s="171"/>
      <c r="G3" s="171"/>
      <c r="H3" s="178"/>
      <c r="I3" s="48" t="s">
        <v>12</v>
      </c>
      <c r="J3" s="6" t="s">
        <v>12</v>
      </c>
      <c r="K3" s="6" t="s">
        <v>12</v>
      </c>
      <c r="L3" s="6" t="s">
        <v>12</v>
      </c>
      <c r="M3" s="6" t="s">
        <v>12</v>
      </c>
      <c r="N3" s="6" t="s">
        <v>12</v>
      </c>
      <c r="O3" s="6" t="s">
        <v>12</v>
      </c>
      <c r="P3" s="6" t="s">
        <v>12</v>
      </c>
      <c r="Q3" s="6" t="s">
        <v>12</v>
      </c>
      <c r="R3" s="6" t="s">
        <v>12</v>
      </c>
      <c r="S3" s="6" t="s">
        <v>12</v>
      </c>
      <c r="T3" s="6" t="s">
        <v>12</v>
      </c>
    </row>
    <row r="4" spans="1:20" x14ac:dyDescent="0.25">
      <c r="A4" s="7">
        <v>1</v>
      </c>
      <c r="B4" s="8" t="s">
        <v>196</v>
      </c>
      <c r="C4" s="49">
        <v>14.9</v>
      </c>
      <c r="D4" s="78" t="s">
        <v>202</v>
      </c>
      <c r="E4" s="80">
        <v>39661</v>
      </c>
      <c r="F4" s="81">
        <v>39661</v>
      </c>
      <c r="G4" s="8" t="s">
        <v>230</v>
      </c>
      <c r="H4" s="12">
        <f>SUM(I4:T4)</f>
        <v>1143776.1599999999</v>
      </c>
      <c r="I4" s="50">
        <v>190629.36</v>
      </c>
      <c r="J4" s="50">
        <v>190629.36</v>
      </c>
      <c r="K4" s="50">
        <v>190629.36</v>
      </c>
      <c r="L4" s="50">
        <v>190629.36</v>
      </c>
      <c r="M4" s="50">
        <v>190629.36</v>
      </c>
      <c r="N4" s="50">
        <v>190629.36</v>
      </c>
      <c r="O4" s="50"/>
      <c r="P4" s="50"/>
      <c r="Q4" s="50"/>
      <c r="R4" s="14"/>
      <c r="S4" s="14"/>
      <c r="T4" s="14"/>
    </row>
    <row r="5" spans="1:20" x14ac:dyDescent="0.25">
      <c r="A5" s="15">
        <v>2</v>
      </c>
      <c r="B5" s="16" t="s">
        <v>471</v>
      </c>
      <c r="C5" s="51">
        <v>144</v>
      </c>
      <c r="D5" s="78" t="s">
        <v>202</v>
      </c>
      <c r="E5" s="70">
        <v>38656</v>
      </c>
      <c r="F5" s="69">
        <v>39230</v>
      </c>
      <c r="G5" s="8" t="s">
        <v>231</v>
      </c>
      <c r="H5" s="12">
        <f t="shared" ref="H5:H8" si="0">SUM(I5:T5)</f>
        <v>1841472</v>
      </c>
      <c r="I5" s="52">
        <v>306912</v>
      </c>
      <c r="J5" s="52">
        <v>306912</v>
      </c>
      <c r="K5" s="52">
        <v>306912</v>
      </c>
      <c r="L5" s="52">
        <v>306912</v>
      </c>
      <c r="M5" s="52">
        <v>306912</v>
      </c>
      <c r="N5" s="52">
        <v>306912</v>
      </c>
      <c r="O5" s="52"/>
      <c r="P5" s="52"/>
      <c r="Q5" s="52"/>
      <c r="R5" s="22"/>
      <c r="S5" s="22"/>
      <c r="T5" s="22"/>
    </row>
    <row r="6" spans="1:20" x14ac:dyDescent="0.25">
      <c r="A6" s="15">
        <v>3</v>
      </c>
      <c r="B6" s="16" t="s">
        <v>472</v>
      </c>
      <c r="C6" s="51">
        <v>832.3</v>
      </c>
      <c r="D6" s="78" t="s">
        <v>202</v>
      </c>
      <c r="E6" s="70">
        <v>39811</v>
      </c>
      <c r="F6" s="69">
        <v>41541</v>
      </c>
      <c r="G6" s="8" t="s">
        <v>686</v>
      </c>
      <c r="H6" s="12">
        <f t="shared" si="0"/>
        <v>10643452.380000001</v>
      </c>
      <c r="I6" s="52">
        <v>1773908.73</v>
      </c>
      <c r="J6" s="52">
        <v>1773908.73</v>
      </c>
      <c r="K6" s="52">
        <v>1773908.73</v>
      </c>
      <c r="L6" s="52">
        <v>1773908.73</v>
      </c>
      <c r="M6" s="52">
        <v>1773908.73</v>
      </c>
      <c r="N6" s="52">
        <v>1773908.73</v>
      </c>
      <c r="O6" s="52"/>
      <c r="P6" s="52"/>
      <c r="Q6" s="52"/>
      <c r="R6" s="22"/>
      <c r="S6" s="22"/>
      <c r="T6" s="22"/>
    </row>
    <row r="7" spans="1:20" x14ac:dyDescent="0.25">
      <c r="A7" s="15">
        <v>4</v>
      </c>
      <c r="B7" s="16" t="s">
        <v>197</v>
      </c>
      <c r="C7" s="51">
        <v>47.7</v>
      </c>
      <c r="D7" s="78" t="s">
        <v>202</v>
      </c>
      <c r="E7" s="70">
        <v>38888</v>
      </c>
      <c r="F7" s="69">
        <v>39722</v>
      </c>
      <c r="G7" s="8" t="s">
        <v>232</v>
      </c>
      <c r="H7" s="12">
        <f t="shared" si="0"/>
        <v>2843794.3199999994</v>
      </c>
      <c r="I7" s="52">
        <v>473965.72</v>
      </c>
      <c r="J7" s="52">
        <v>473965.72</v>
      </c>
      <c r="K7" s="52">
        <v>473965.72</v>
      </c>
      <c r="L7" s="52">
        <v>473965.72</v>
      </c>
      <c r="M7" s="52">
        <v>473965.72</v>
      </c>
      <c r="N7" s="52">
        <v>473965.72</v>
      </c>
      <c r="O7" s="52"/>
      <c r="P7" s="52"/>
      <c r="Q7" s="52"/>
      <c r="R7" s="22"/>
      <c r="S7" s="22"/>
      <c r="T7" s="22"/>
    </row>
    <row r="8" spans="1:20" ht="15.75" thickBot="1" x14ac:dyDescent="0.3">
      <c r="A8" s="44">
        <v>5</v>
      </c>
      <c r="B8" s="28" t="s">
        <v>573</v>
      </c>
      <c r="C8" s="53">
        <v>23</v>
      </c>
      <c r="D8" s="60" t="s">
        <v>202</v>
      </c>
      <c r="E8" s="82">
        <v>41541</v>
      </c>
      <c r="F8" s="82">
        <v>41541</v>
      </c>
      <c r="G8" s="79" t="s">
        <v>421</v>
      </c>
      <c r="H8" s="12">
        <f t="shared" si="0"/>
        <v>2581278.48</v>
      </c>
      <c r="I8" s="54">
        <v>430213.08</v>
      </c>
      <c r="J8" s="54">
        <v>430213.08</v>
      </c>
      <c r="K8" s="54">
        <v>430213.08</v>
      </c>
      <c r="L8" s="54">
        <v>430213.08</v>
      </c>
      <c r="M8" s="54">
        <v>430213.08</v>
      </c>
      <c r="N8" s="54">
        <v>430213.08</v>
      </c>
      <c r="O8" s="54"/>
      <c r="P8" s="54"/>
      <c r="Q8" s="54"/>
      <c r="R8" s="34"/>
      <c r="S8" s="34"/>
      <c r="T8" s="34"/>
    </row>
    <row r="9" spans="1:20" ht="15.75" thickBot="1" x14ac:dyDescent="0.3">
      <c r="C9" s="126">
        <f>SUM(C4:C8)</f>
        <v>1061.8999999999999</v>
      </c>
      <c r="G9" s="94" t="s">
        <v>474</v>
      </c>
      <c r="H9" s="114">
        <f>SUM(H4:H8)</f>
        <v>19053773.34</v>
      </c>
      <c r="I9" s="115">
        <f t="shared" ref="I9:T9" si="1">SUM(I4:I8)</f>
        <v>3175628.8899999997</v>
      </c>
      <c r="J9" s="115">
        <f t="shared" si="1"/>
        <v>3175628.8899999997</v>
      </c>
      <c r="K9" s="115">
        <f t="shared" si="1"/>
        <v>3175628.8899999997</v>
      </c>
      <c r="L9" s="115">
        <f t="shared" si="1"/>
        <v>3175628.8899999997</v>
      </c>
      <c r="M9" s="115">
        <f t="shared" si="1"/>
        <v>3175628.8899999997</v>
      </c>
      <c r="N9" s="115">
        <f t="shared" si="1"/>
        <v>3175628.8899999997</v>
      </c>
      <c r="O9" s="115">
        <f t="shared" si="1"/>
        <v>0</v>
      </c>
      <c r="P9" s="115">
        <f t="shared" si="1"/>
        <v>0</v>
      </c>
      <c r="Q9" s="115">
        <f t="shared" si="1"/>
        <v>0</v>
      </c>
      <c r="R9" s="115">
        <f t="shared" si="1"/>
        <v>0</v>
      </c>
      <c r="S9" s="115">
        <f t="shared" si="1"/>
        <v>0</v>
      </c>
      <c r="T9" s="115">
        <f t="shared" si="1"/>
        <v>0</v>
      </c>
    </row>
  </sheetData>
  <mergeCells count="8">
    <mergeCell ref="A2:A3"/>
    <mergeCell ref="B2:B3"/>
    <mergeCell ref="C2:C3"/>
    <mergeCell ref="H2:H3"/>
    <mergeCell ref="D2:D3"/>
    <mergeCell ref="E2:E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KES</vt:lpstr>
      <vt:lpstr>AER</vt:lpstr>
      <vt:lpstr>Jaudas_maksa</vt:lpstr>
    </vt:vector>
  </TitlesOfParts>
  <Company>Latvenergo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 Tinkuss</dc:creator>
  <cp:lastModifiedBy>Jūlija Eizenberga</cp:lastModifiedBy>
  <dcterms:created xsi:type="dcterms:W3CDTF">2015-02-13T09:07:48Z</dcterms:created>
  <dcterms:modified xsi:type="dcterms:W3CDTF">2020-11-09T16:06:37Z</dcterms:modified>
</cp:coreProperties>
</file>