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s.berzins\Desktop\"/>
    </mc:Choice>
  </mc:AlternateContent>
  <xr:revisionPtr revIDLastSave="0" documentId="8_{D574A27F-E40E-4D81-8307-528C961AD5E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KES" sheetId="2" r:id="rId1"/>
    <sheet name="AER" sheetId="1" r:id="rId2"/>
    <sheet name="Jaudas_maksa" sheetId="3" r:id="rId3"/>
  </sheets>
  <definedNames>
    <definedName name="_xlnm._FilterDatabase" localSheetId="1" hidden="1">AER!$A$3:$AV$3</definedName>
    <definedName name="_xlnm._FilterDatabase" localSheetId="2" hidden="1">Jaudas_maksa!$B$3:$K$3</definedName>
    <definedName name="_xlnm._FilterDatabase" localSheetId="0" hidden="1">KES!$A$2:$AV$55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3" i="1" l="1"/>
  <c r="D103" i="1"/>
  <c r="D58" i="1"/>
  <c r="I47" i="2" l="1"/>
  <c r="AS218" i="1" l="1"/>
  <c r="AR218" i="1"/>
  <c r="AS72" i="1"/>
  <c r="AR72" i="1"/>
  <c r="I67" i="1" l="1"/>
  <c r="J67" i="1"/>
  <c r="L67" i="1"/>
  <c r="K67" i="1" l="1"/>
  <c r="I30" i="1" l="1"/>
  <c r="J30" i="1"/>
  <c r="L30" i="1"/>
  <c r="K30" i="1" l="1"/>
  <c r="AL297" i="1" l="1"/>
  <c r="AK297" i="1"/>
  <c r="D55" i="2" l="1"/>
  <c r="I85" i="1" l="1"/>
  <c r="J85" i="1"/>
  <c r="L85" i="1"/>
  <c r="I86" i="1"/>
  <c r="I87" i="1"/>
  <c r="J87" i="1"/>
  <c r="L87" i="1"/>
  <c r="I88" i="1"/>
  <c r="J88" i="1"/>
  <c r="L88" i="1"/>
  <c r="I89" i="1"/>
  <c r="J89" i="1"/>
  <c r="L89" i="1"/>
  <c r="I90" i="1"/>
  <c r="J90" i="1"/>
  <c r="L90" i="1"/>
  <c r="I91" i="1"/>
  <c r="J91" i="1"/>
  <c r="L91" i="1"/>
  <c r="I92" i="1"/>
  <c r="J92" i="1"/>
  <c r="L92" i="1"/>
  <c r="D297" i="1"/>
  <c r="L86" i="1"/>
  <c r="J86" i="1"/>
  <c r="K86" i="1" l="1"/>
  <c r="K87" i="1"/>
  <c r="K85" i="1"/>
  <c r="K88" i="1"/>
  <c r="K91" i="1"/>
  <c r="K89" i="1"/>
  <c r="K90" i="1"/>
  <c r="K92" i="1"/>
  <c r="AK58" i="1" l="1"/>
  <c r="AK103" i="1"/>
  <c r="AK243" i="1"/>
  <c r="I4" i="1" l="1"/>
  <c r="Y55" i="2" l="1"/>
  <c r="Z55" i="2"/>
  <c r="AP243" i="1" l="1"/>
  <c r="AS297" i="1"/>
  <c r="L16" i="1"/>
  <c r="AS103" i="1"/>
  <c r="AP58" i="1"/>
  <c r="AT58" i="1"/>
  <c r="AQ58" i="1"/>
  <c r="AU58" i="1"/>
  <c r="AV243" i="1"/>
  <c r="AR243" i="1"/>
  <c r="AN243" i="1"/>
  <c r="AR103" i="1"/>
  <c r="AN58" i="1"/>
  <c r="AR58" i="1"/>
  <c r="AV58" i="1"/>
  <c r="AU103" i="1"/>
  <c r="AO103" i="1"/>
  <c r="AU297" i="1"/>
  <c r="AQ297" i="1"/>
  <c r="AS243" i="1"/>
  <c r="AO243" i="1"/>
  <c r="AO297" i="1"/>
  <c r="AO58" i="1"/>
  <c r="AS58" i="1"/>
  <c r="AV297" i="1"/>
  <c r="AR297" i="1"/>
  <c r="AN297" i="1"/>
  <c r="AQ103" i="1"/>
  <c r="AT243" i="1"/>
  <c r="AU243" i="1"/>
  <c r="AQ243" i="1"/>
  <c r="AP103" i="1"/>
  <c r="AT297" i="1"/>
  <c r="AP297" i="1"/>
  <c r="AV103" i="1"/>
  <c r="AN103" i="1"/>
  <c r="AT103" i="1"/>
  <c r="AV298" i="1" l="1"/>
  <c r="AO298" i="1"/>
  <c r="AU298" i="1"/>
  <c r="AT298" i="1"/>
  <c r="AN298" i="1"/>
  <c r="AS298" i="1"/>
  <c r="AQ298" i="1"/>
  <c r="AP298" i="1"/>
  <c r="AR298" i="1"/>
  <c r="AD58" i="1" l="1"/>
  <c r="P55" i="2" l="1"/>
  <c r="P103" i="1" l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E58" i="1"/>
  <c r="AF58" i="1"/>
  <c r="AG58" i="1"/>
  <c r="AH58" i="1"/>
  <c r="AI58" i="1"/>
  <c r="AJ58" i="1"/>
  <c r="AL58" i="1"/>
  <c r="AM58" i="1"/>
  <c r="M103" i="1" l="1"/>
  <c r="N103" i="1"/>
  <c r="O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L103" i="1"/>
  <c r="AM103" i="1"/>
  <c r="H5" i="3" l="1"/>
  <c r="H6" i="3"/>
  <c r="H7" i="3"/>
  <c r="H8" i="3"/>
  <c r="H4" i="3"/>
  <c r="L37" i="2" l="1"/>
  <c r="I51" i="2"/>
  <c r="L46" i="2"/>
  <c r="I26" i="2"/>
  <c r="I53" i="2"/>
  <c r="I38" i="2"/>
  <c r="I24" i="2"/>
  <c r="I20" i="2"/>
  <c r="I50" i="2"/>
  <c r="I35" i="2"/>
  <c r="I30" i="2"/>
  <c r="I25" i="2"/>
  <c r="I21" i="2"/>
  <c r="I11" i="2"/>
  <c r="I7" i="2"/>
  <c r="I49" i="2"/>
  <c r="I43" i="2"/>
  <c r="I40" i="2"/>
  <c r="I34" i="2"/>
  <c r="I29" i="2"/>
  <c r="I17" i="2"/>
  <c r="I16" i="2"/>
  <c r="I6" i="2"/>
  <c r="I44" i="2"/>
  <c r="I46" i="2"/>
  <c r="I45" i="2"/>
  <c r="I41" i="2"/>
  <c r="I36" i="2"/>
  <c r="I33" i="2"/>
  <c r="I31" i="2"/>
  <c r="I27" i="2"/>
  <c r="I18" i="2"/>
  <c r="I14" i="2"/>
  <c r="I12" i="2"/>
  <c r="I10" i="2"/>
  <c r="I8" i="2"/>
  <c r="I5" i="2"/>
  <c r="I296" i="1"/>
  <c r="I54" i="2"/>
  <c r="I52" i="2"/>
  <c r="I48" i="2"/>
  <c r="I42" i="2"/>
  <c r="I39" i="2"/>
  <c r="I37" i="2"/>
  <c r="I32" i="2"/>
  <c r="I28" i="2"/>
  <c r="I23" i="2"/>
  <c r="I22" i="2"/>
  <c r="I19" i="2"/>
  <c r="I15" i="2"/>
  <c r="I13" i="2"/>
  <c r="I9" i="2"/>
  <c r="L12" i="2" l="1"/>
  <c r="L15" i="2"/>
  <c r="L42" i="2"/>
  <c r="L48" i="2"/>
  <c r="L14" i="2"/>
  <c r="L47" i="2"/>
  <c r="L54" i="2"/>
  <c r="L41" i="2"/>
  <c r="L19" i="2"/>
  <c r="L18" i="2"/>
  <c r="L33" i="2"/>
  <c r="L10" i="2"/>
  <c r="L52" i="2"/>
  <c r="L8" i="2"/>
  <c r="L7" i="2"/>
  <c r="L30" i="2"/>
  <c r="L20" i="2"/>
  <c r="L51" i="2"/>
  <c r="L23" i="2"/>
  <c r="L25" i="2"/>
  <c r="L22" i="2"/>
  <c r="L11" i="2"/>
  <c r="L35" i="2"/>
  <c r="L6" i="2"/>
  <c r="L43" i="2"/>
  <c r="L36" i="2"/>
  <c r="L28" i="2"/>
  <c r="L34" i="2"/>
  <c r="L16" i="2"/>
  <c r="L24" i="2"/>
  <c r="L38" i="2"/>
  <c r="L49" i="2"/>
  <c r="L296" i="1"/>
  <c r="L29" i="2"/>
  <c r="L5" i="2"/>
  <c r="L45" i="2"/>
  <c r="L44" i="2"/>
  <c r="L50" i="2"/>
  <c r="L21" i="2"/>
  <c r="L32" i="2"/>
  <c r="L27" i="2"/>
  <c r="L9" i="2"/>
  <c r="L17" i="2"/>
  <c r="L40" i="2"/>
  <c r="L53" i="2"/>
  <c r="L31" i="2"/>
  <c r="L39" i="2"/>
  <c r="L13" i="2"/>
  <c r="L26" i="2"/>
  <c r="I72" i="1" l="1"/>
  <c r="J72" i="1"/>
  <c r="L72" i="1"/>
  <c r="K72" i="1" l="1"/>
  <c r="I69" i="1" l="1"/>
  <c r="J69" i="1"/>
  <c r="L69" i="1"/>
  <c r="K69" i="1" l="1"/>
  <c r="L228" i="1"/>
  <c r="J228" i="1"/>
  <c r="I228" i="1"/>
  <c r="I70" i="1"/>
  <c r="J70" i="1"/>
  <c r="L70" i="1"/>
  <c r="I71" i="1"/>
  <c r="J71" i="1"/>
  <c r="L71" i="1"/>
  <c r="I73" i="1"/>
  <c r="J73" i="1"/>
  <c r="L73" i="1"/>
  <c r="I74" i="1"/>
  <c r="J74" i="1"/>
  <c r="L74" i="1"/>
  <c r="I75" i="1"/>
  <c r="J75" i="1"/>
  <c r="L75" i="1"/>
  <c r="I76" i="1"/>
  <c r="J76" i="1"/>
  <c r="L76" i="1"/>
  <c r="I77" i="1"/>
  <c r="J77" i="1"/>
  <c r="L77" i="1"/>
  <c r="I78" i="1"/>
  <c r="J78" i="1"/>
  <c r="L78" i="1"/>
  <c r="I79" i="1"/>
  <c r="J79" i="1"/>
  <c r="L79" i="1"/>
  <c r="I80" i="1"/>
  <c r="J80" i="1"/>
  <c r="L80" i="1"/>
  <c r="I81" i="1"/>
  <c r="J81" i="1"/>
  <c r="L81" i="1"/>
  <c r="K80" i="1" l="1"/>
  <c r="K79" i="1"/>
  <c r="K228" i="1"/>
  <c r="K71" i="1"/>
  <c r="K81" i="1"/>
  <c r="K77" i="1"/>
  <c r="K75" i="1"/>
  <c r="K74" i="1"/>
  <c r="K76" i="1"/>
  <c r="K78" i="1"/>
  <c r="K73" i="1"/>
  <c r="K70" i="1"/>
  <c r="J21" i="2" l="1"/>
  <c r="J20" i="2"/>
  <c r="J19" i="2"/>
  <c r="J17" i="2"/>
  <c r="L82" i="1" l="1"/>
  <c r="L83" i="1"/>
  <c r="L84" i="1"/>
  <c r="L200" i="1"/>
  <c r="I275" i="1"/>
  <c r="J275" i="1"/>
  <c r="L275" i="1"/>
  <c r="I100" i="1"/>
  <c r="J100" i="1"/>
  <c r="L100" i="1"/>
  <c r="L41" i="1"/>
  <c r="I68" i="1"/>
  <c r="J68" i="1"/>
  <c r="L68" i="1"/>
  <c r="I101" i="1"/>
  <c r="J101" i="1"/>
  <c r="L101" i="1"/>
  <c r="L4" i="1"/>
  <c r="L5" i="1"/>
  <c r="L6" i="1"/>
  <c r="L7" i="1"/>
  <c r="L8" i="1"/>
  <c r="L9" i="1"/>
  <c r="L10" i="1"/>
  <c r="L11" i="1"/>
  <c r="L12" i="1"/>
  <c r="L13" i="1"/>
  <c r="L57" i="1"/>
  <c r="L14" i="1"/>
  <c r="L15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1" i="1"/>
  <c r="L32" i="1"/>
  <c r="L33" i="1"/>
  <c r="L34" i="1"/>
  <c r="L35" i="1"/>
  <c r="L36" i="1"/>
  <c r="L37" i="1"/>
  <c r="L38" i="1"/>
  <c r="L39" i="1"/>
  <c r="L40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J24" i="1"/>
  <c r="I24" i="1"/>
  <c r="C9" i="3"/>
  <c r="I49" i="1"/>
  <c r="J49" i="1"/>
  <c r="I99" i="1"/>
  <c r="J99" i="1"/>
  <c r="L99" i="1"/>
  <c r="I62" i="1"/>
  <c r="J62" i="1"/>
  <c r="L62" i="1"/>
  <c r="I60" i="1"/>
  <c r="J60" i="1"/>
  <c r="L60" i="1"/>
  <c r="I63" i="1"/>
  <c r="J63" i="1"/>
  <c r="L63" i="1"/>
  <c r="I64" i="1"/>
  <c r="J64" i="1"/>
  <c r="L64" i="1"/>
  <c r="I65" i="1"/>
  <c r="J65" i="1"/>
  <c r="L65" i="1"/>
  <c r="I66" i="1"/>
  <c r="J66" i="1"/>
  <c r="L66" i="1"/>
  <c r="I82" i="1"/>
  <c r="J82" i="1"/>
  <c r="I83" i="1"/>
  <c r="J83" i="1"/>
  <c r="I84" i="1"/>
  <c r="J84" i="1"/>
  <c r="I93" i="1"/>
  <c r="J93" i="1"/>
  <c r="L93" i="1"/>
  <c r="I94" i="1"/>
  <c r="J94" i="1"/>
  <c r="L94" i="1"/>
  <c r="I95" i="1"/>
  <c r="J95" i="1"/>
  <c r="L95" i="1"/>
  <c r="I96" i="1"/>
  <c r="J96" i="1"/>
  <c r="L96" i="1"/>
  <c r="I97" i="1"/>
  <c r="J97" i="1"/>
  <c r="L97" i="1"/>
  <c r="I98" i="1"/>
  <c r="J98" i="1"/>
  <c r="L98" i="1"/>
  <c r="I102" i="1"/>
  <c r="J102" i="1"/>
  <c r="L102" i="1"/>
  <c r="I31" i="1"/>
  <c r="J31" i="1"/>
  <c r="O9" i="3"/>
  <c r="P9" i="3"/>
  <c r="Q9" i="3"/>
  <c r="R9" i="3"/>
  <c r="S9" i="3"/>
  <c r="T9" i="3"/>
  <c r="AE243" i="1"/>
  <c r="AF243" i="1"/>
  <c r="AG243" i="1"/>
  <c r="AH243" i="1"/>
  <c r="AI243" i="1"/>
  <c r="AJ243" i="1"/>
  <c r="AL243" i="1"/>
  <c r="AM243" i="1"/>
  <c r="AE297" i="1"/>
  <c r="AF297" i="1"/>
  <c r="AG297" i="1"/>
  <c r="AH297" i="1"/>
  <c r="AI297" i="1"/>
  <c r="AJ297" i="1"/>
  <c r="AM297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57" i="1"/>
  <c r="J57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5" i="1"/>
  <c r="J25" i="1"/>
  <c r="I26" i="1"/>
  <c r="J26" i="1"/>
  <c r="I27" i="1"/>
  <c r="J27" i="1"/>
  <c r="I28" i="1"/>
  <c r="J28" i="1"/>
  <c r="I29" i="1"/>
  <c r="J29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61" i="1"/>
  <c r="J61" i="1"/>
  <c r="L61" i="1"/>
  <c r="I105" i="1"/>
  <c r="J105" i="1"/>
  <c r="L105" i="1"/>
  <c r="I106" i="1"/>
  <c r="J106" i="1"/>
  <c r="L106" i="1"/>
  <c r="I107" i="1"/>
  <c r="J107" i="1"/>
  <c r="L107" i="1"/>
  <c r="I108" i="1"/>
  <c r="J108" i="1"/>
  <c r="L108" i="1"/>
  <c r="I109" i="1"/>
  <c r="J109" i="1"/>
  <c r="L109" i="1"/>
  <c r="I110" i="1"/>
  <c r="J110" i="1"/>
  <c r="L110" i="1"/>
  <c r="I112" i="1"/>
  <c r="J112" i="1"/>
  <c r="L112" i="1"/>
  <c r="I113" i="1"/>
  <c r="J113" i="1"/>
  <c r="L113" i="1"/>
  <c r="I114" i="1"/>
  <c r="J114" i="1"/>
  <c r="L114" i="1"/>
  <c r="I115" i="1"/>
  <c r="J115" i="1"/>
  <c r="L115" i="1"/>
  <c r="I116" i="1"/>
  <c r="J116" i="1"/>
  <c r="L116" i="1"/>
  <c r="I117" i="1"/>
  <c r="J117" i="1"/>
  <c r="L117" i="1"/>
  <c r="I118" i="1"/>
  <c r="J118" i="1"/>
  <c r="L118" i="1"/>
  <c r="I119" i="1"/>
  <c r="J119" i="1"/>
  <c r="L119" i="1"/>
  <c r="I120" i="1"/>
  <c r="J120" i="1"/>
  <c r="L120" i="1"/>
  <c r="I121" i="1"/>
  <c r="J121" i="1"/>
  <c r="L121" i="1"/>
  <c r="I122" i="1"/>
  <c r="J122" i="1"/>
  <c r="L122" i="1"/>
  <c r="I123" i="1"/>
  <c r="J123" i="1"/>
  <c r="L123" i="1"/>
  <c r="I124" i="1"/>
  <c r="J124" i="1"/>
  <c r="L124" i="1"/>
  <c r="I125" i="1"/>
  <c r="J125" i="1"/>
  <c r="L125" i="1"/>
  <c r="I126" i="1"/>
  <c r="J126" i="1"/>
  <c r="L126" i="1"/>
  <c r="I127" i="1"/>
  <c r="J127" i="1"/>
  <c r="L127" i="1"/>
  <c r="I128" i="1"/>
  <c r="J128" i="1"/>
  <c r="L128" i="1"/>
  <c r="I129" i="1"/>
  <c r="J129" i="1"/>
  <c r="L129" i="1"/>
  <c r="I130" i="1"/>
  <c r="J130" i="1"/>
  <c r="L130" i="1"/>
  <c r="I131" i="1"/>
  <c r="J131" i="1"/>
  <c r="L131" i="1"/>
  <c r="I132" i="1"/>
  <c r="J132" i="1"/>
  <c r="L132" i="1"/>
  <c r="I133" i="1"/>
  <c r="J133" i="1"/>
  <c r="L133" i="1"/>
  <c r="I134" i="1"/>
  <c r="J134" i="1"/>
  <c r="L134" i="1"/>
  <c r="I135" i="1"/>
  <c r="J135" i="1"/>
  <c r="L135" i="1"/>
  <c r="I136" i="1"/>
  <c r="J136" i="1"/>
  <c r="L136" i="1"/>
  <c r="I137" i="1"/>
  <c r="J137" i="1"/>
  <c r="L137" i="1"/>
  <c r="I138" i="1"/>
  <c r="J138" i="1"/>
  <c r="L138" i="1"/>
  <c r="I139" i="1"/>
  <c r="J139" i="1"/>
  <c r="L139" i="1"/>
  <c r="I140" i="1"/>
  <c r="J140" i="1"/>
  <c r="L140" i="1"/>
  <c r="I141" i="1"/>
  <c r="J141" i="1"/>
  <c r="L141" i="1"/>
  <c r="I142" i="1"/>
  <c r="J142" i="1"/>
  <c r="L142" i="1"/>
  <c r="I143" i="1"/>
  <c r="J143" i="1"/>
  <c r="L143" i="1"/>
  <c r="I144" i="1"/>
  <c r="J144" i="1"/>
  <c r="L144" i="1"/>
  <c r="I145" i="1"/>
  <c r="J145" i="1"/>
  <c r="L145" i="1"/>
  <c r="I146" i="1"/>
  <c r="J146" i="1"/>
  <c r="L146" i="1"/>
  <c r="I147" i="1"/>
  <c r="J147" i="1"/>
  <c r="L147" i="1"/>
  <c r="I148" i="1"/>
  <c r="J148" i="1"/>
  <c r="L148" i="1"/>
  <c r="I149" i="1"/>
  <c r="J149" i="1"/>
  <c r="L149" i="1"/>
  <c r="I150" i="1"/>
  <c r="J150" i="1"/>
  <c r="L150" i="1"/>
  <c r="I151" i="1"/>
  <c r="J151" i="1"/>
  <c r="L151" i="1"/>
  <c r="I152" i="1"/>
  <c r="J152" i="1"/>
  <c r="L152" i="1"/>
  <c r="I153" i="1"/>
  <c r="J153" i="1"/>
  <c r="L153" i="1"/>
  <c r="I154" i="1"/>
  <c r="J154" i="1"/>
  <c r="L154" i="1"/>
  <c r="I155" i="1"/>
  <c r="J155" i="1"/>
  <c r="L155" i="1"/>
  <c r="I156" i="1"/>
  <c r="J156" i="1"/>
  <c r="L156" i="1"/>
  <c r="I157" i="1"/>
  <c r="J157" i="1"/>
  <c r="L157" i="1"/>
  <c r="I158" i="1"/>
  <c r="J158" i="1"/>
  <c r="L158" i="1"/>
  <c r="I159" i="1"/>
  <c r="J159" i="1"/>
  <c r="L159" i="1"/>
  <c r="I160" i="1"/>
  <c r="J160" i="1"/>
  <c r="L160" i="1"/>
  <c r="I161" i="1"/>
  <c r="J161" i="1"/>
  <c r="L161" i="1"/>
  <c r="I162" i="1"/>
  <c r="J162" i="1"/>
  <c r="L162" i="1"/>
  <c r="I163" i="1"/>
  <c r="J163" i="1"/>
  <c r="L163" i="1"/>
  <c r="I164" i="1"/>
  <c r="J164" i="1"/>
  <c r="L164" i="1"/>
  <c r="I165" i="1"/>
  <c r="J165" i="1"/>
  <c r="L165" i="1"/>
  <c r="I166" i="1"/>
  <c r="J166" i="1"/>
  <c r="L166" i="1"/>
  <c r="I167" i="1"/>
  <c r="J167" i="1"/>
  <c r="L167" i="1"/>
  <c r="I168" i="1"/>
  <c r="J168" i="1"/>
  <c r="L168" i="1"/>
  <c r="I169" i="1"/>
  <c r="J169" i="1"/>
  <c r="L169" i="1"/>
  <c r="I170" i="1"/>
  <c r="J170" i="1"/>
  <c r="L170" i="1"/>
  <c r="I171" i="1"/>
  <c r="J171" i="1"/>
  <c r="L171" i="1"/>
  <c r="I172" i="1"/>
  <c r="J172" i="1"/>
  <c r="L172" i="1"/>
  <c r="I173" i="1"/>
  <c r="J173" i="1"/>
  <c r="L173" i="1"/>
  <c r="I174" i="1"/>
  <c r="J174" i="1"/>
  <c r="L174" i="1"/>
  <c r="I175" i="1"/>
  <c r="J175" i="1"/>
  <c r="L175" i="1"/>
  <c r="I176" i="1"/>
  <c r="J176" i="1"/>
  <c r="L176" i="1"/>
  <c r="I177" i="1"/>
  <c r="J177" i="1"/>
  <c r="L177" i="1"/>
  <c r="I178" i="1"/>
  <c r="J178" i="1"/>
  <c r="L178" i="1"/>
  <c r="I179" i="1"/>
  <c r="J179" i="1"/>
  <c r="L179" i="1"/>
  <c r="I111" i="1"/>
  <c r="J111" i="1"/>
  <c r="L111" i="1"/>
  <c r="I180" i="1"/>
  <c r="J180" i="1"/>
  <c r="L180" i="1"/>
  <c r="I181" i="1"/>
  <c r="J181" i="1"/>
  <c r="L181" i="1"/>
  <c r="I182" i="1"/>
  <c r="J182" i="1"/>
  <c r="L182" i="1"/>
  <c r="I183" i="1"/>
  <c r="J183" i="1"/>
  <c r="L183" i="1"/>
  <c r="I184" i="1"/>
  <c r="J184" i="1"/>
  <c r="L184" i="1"/>
  <c r="I185" i="1"/>
  <c r="J185" i="1"/>
  <c r="L185" i="1"/>
  <c r="I186" i="1"/>
  <c r="J186" i="1"/>
  <c r="L186" i="1"/>
  <c r="I187" i="1"/>
  <c r="J187" i="1"/>
  <c r="L187" i="1"/>
  <c r="I188" i="1"/>
  <c r="J188" i="1"/>
  <c r="L188" i="1"/>
  <c r="I189" i="1"/>
  <c r="J189" i="1"/>
  <c r="L189" i="1"/>
  <c r="I190" i="1"/>
  <c r="J190" i="1"/>
  <c r="L190" i="1"/>
  <c r="I191" i="1"/>
  <c r="J191" i="1"/>
  <c r="L191" i="1"/>
  <c r="I192" i="1"/>
  <c r="J192" i="1"/>
  <c r="L192" i="1"/>
  <c r="I193" i="1"/>
  <c r="J193" i="1"/>
  <c r="L193" i="1"/>
  <c r="I194" i="1"/>
  <c r="J194" i="1"/>
  <c r="L194" i="1"/>
  <c r="I195" i="1"/>
  <c r="J195" i="1"/>
  <c r="L195" i="1"/>
  <c r="I196" i="1"/>
  <c r="J196" i="1"/>
  <c r="L196" i="1"/>
  <c r="I197" i="1"/>
  <c r="J197" i="1"/>
  <c r="L197" i="1"/>
  <c r="I198" i="1"/>
  <c r="J198" i="1"/>
  <c r="L198" i="1"/>
  <c r="I199" i="1"/>
  <c r="J199" i="1"/>
  <c r="L199" i="1"/>
  <c r="I200" i="1"/>
  <c r="J200" i="1"/>
  <c r="I201" i="1"/>
  <c r="J201" i="1"/>
  <c r="L201" i="1"/>
  <c r="I202" i="1"/>
  <c r="J202" i="1"/>
  <c r="L202" i="1"/>
  <c r="I203" i="1"/>
  <c r="J203" i="1"/>
  <c r="L203" i="1"/>
  <c r="I204" i="1"/>
  <c r="J204" i="1"/>
  <c r="L204" i="1"/>
  <c r="I205" i="1"/>
  <c r="J205" i="1"/>
  <c r="L205" i="1"/>
  <c r="I206" i="1"/>
  <c r="J206" i="1"/>
  <c r="L206" i="1"/>
  <c r="I207" i="1"/>
  <c r="J207" i="1"/>
  <c r="L207" i="1"/>
  <c r="I208" i="1"/>
  <c r="J208" i="1"/>
  <c r="L208" i="1"/>
  <c r="I209" i="1"/>
  <c r="J209" i="1"/>
  <c r="L209" i="1"/>
  <c r="I210" i="1"/>
  <c r="J210" i="1"/>
  <c r="L210" i="1"/>
  <c r="I211" i="1"/>
  <c r="J211" i="1"/>
  <c r="L211" i="1"/>
  <c r="I212" i="1"/>
  <c r="J212" i="1"/>
  <c r="L212" i="1"/>
  <c r="I213" i="1"/>
  <c r="J213" i="1"/>
  <c r="L213" i="1"/>
  <c r="I214" i="1"/>
  <c r="J214" i="1"/>
  <c r="L214" i="1"/>
  <c r="I215" i="1"/>
  <c r="J215" i="1"/>
  <c r="L215" i="1"/>
  <c r="I216" i="1"/>
  <c r="J216" i="1"/>
  <c r="L216" i="1"/>
  <c r="I217" i="1"/>
  <c r="J217" i="1"/>
  <c r="L217" i="1"/>
  <c r="I218" i="1"/>
  <c r="J218" i="1"/>
  <c r="L218" i="1"/>
  <c r="I219" i="1"/>
  <c r="J219" i="1"/>
  <c r="L219" i="1"/>
  <c r="I220" i="1"/>
  <c r="J220" i="1"/>
  <c r="L220" i="1"/>
  <c r="I221" i="1"/>
  <c r="J221" i="1"/>
  <c r="L221" i="1"/>
  <c r="I222" i="1"/>
  <c r="J222" i="1"/>
  <c r="L222" i="1"/>
  <c r="I223" i="1"/>
  <c r="J223" i="1"/>
  <c r="L223" i="1"/>
  <c r="I224" i="1"/>
  <c r="J224" i="1"/>
  <c r="L224" i="1"/>
  <c r="I225" i="1"/>
  <c r="J225" i="1"/>
  <c r="L225" i="1"/>
  <c r="I226" i="1"/>
  <c r="J226" i="1"/>
  <c r="L226" i="1"/>
  <c r="I227" i="1"/>
  <c r="J227" i="1"/>
  <c r="L227" i="1"/>
  <c r="I229" i="1"/>
  <c r="J229" i="1"/>
  <c r="L229" i="1"/>
  <c r="I230" i="1"/>
  <c r="J230" i="1"/>
  <c r="L230" i="1"/>
  <c r="I231" i="1"/>
  <c r="J231" i="1"/>
  <c r="L231" i="1"/>
  <c r="I232" i="1"/>
  <c r="J232" i="1"/>
  <c r="L232" i="1"/>
  <c r="I233" i="1"/>
  <c r="J233" i="1"/>
  <c r="L233" i="1"/>
  <c r="I234" i="1"/>
  <c r="J234" i="1"/>
  <c r="L234" i="1"/>
  <c r="I235" i="1"/>
  <c r="J235" i="1"/>
  <c r="L235" i="1"/>
  <c r="I236" i="1"/>
  <c r="J236" i="1"/>
  <c r="L236" i="1"/>
  <c r="I237" i="1"/>
  <c r="J237" i="1"/>
  <c r="L237" i="1"/>
  <c r="I238" i="1"/>
  <c r="J238" i="1"/>
  <c r="L238" i="1"/>
  <c r="I239" i="1"/>
  <c r="J239" i="1"/>
  <c r="L239" i="1"/>
  <c r="I240" i="1"/>
  <c r="J240" i="1"/>
  <c r="L240" i="1"/>
  <c r="I241" i="1"/>
  <c r="J241" i="1"/>
  <c r="L241" i="1"/>
  <c r="I242" i="1"/>
  <c r="J242" i="1"/>
  <c r="L242" i="1"/>
  <c r="I260" i="1"/>
  <c r="J260" i="1"/>
  <c r="L260" i="1"/>
  <c r="I245" i="1"/>
  <c r="J245" i="1"/>
  <c r="L245" i="1"/>
  <c r="I246" i="1"/>
  <c r="J246" i="1"/>
  <c r="L246" i="1"/>
  <c r="I247" i="1"/>
  <c r="J247" i="1"/>
  <c r="L247" i="1"/>
  <c r="I248" i="1"/>
  <c r="J248" i="1"/>
  <c r="L248" i="1"/>
  <c r="I249" i="1"/>
  <c r="J249" i="1"/>
  <c r="L249" i="1"/>
  <c r="I250" i="1"/>
  <c r="J250" i="1"/>
  <c r="L250" i="1"/>
  <c r="I251" i="1"/>
  <c r="J251" i="1"/>
  <c r="L251" i="1"/>
  <c r="I252" i="1"/>
  <c r="J252" i="1"/>
  <c r="L252" i="1"/>
  <c r="I253" i="1"/>
  <c r="J253" i="1"/>
  <c r="L253" i="1"/>
  <c r="I254" i="1"/>
  <c r="J254" i="1"/>
  <c r="L254" i="1"/>
  <c r="I255" i="1"/>
  <c r="J255" i="1"/>
  <c r="L255" i="1"/>
  <c r="I256" i="1"/>
  <c r="J256" i="1"/>
  <c r="L256" i="1"/>
  <c r="I257" i="1"/>
  <c r="J257" i="1"/>
  <c r="L257" i="1"/>
  <c r="I258" i="1"/>
  <c r="J258" i="1"/>
  <c r="L258" i="1"/>
  <c r="I259" i="1"/>
  <c r="J259" i="1"/>
  <c r="L259" i="1"/>
  <c r="I262" i="1"/>
  <c r="J262" i="1"/>
  <c r="L262" i="1"/>
  <c r="I263" i="1"/>
  <c r="J263" i="1"/>
  <c r="L263" i="1"/>
  <c r="I261" i="1"/>
  <c r="J261" i="1"/>
  <c r="L261" i="1"/>
  <c r="I264" i="1"/>
  <c r="J264" i="1"/>
  <c r="L264" i="1"/>
  <c r="I265" i="1"/>
  <c r="J265" i="1"/>
  <c r="L265" i="1"/>
  <c r="I266" i="1"/>
  <c r="J266" i="1"/>
  <c r="L266" i="1"/>
  <c r="I267" i="1"/>
  <c r="J267" i="1"/>
  <c r="L267" i="1"/>
  <c r="I268" i="1"/>
  <c r="J268" i="1"/>
  <c r="L268" i="1"/>
  <c r="I269" i="1"/>
  <c r="J269" i="1"/>
  <c r="L269" i="1"/>
  <c r="I270" i="1"/>
  <c r="J270" i="1"/>
  <c r="L270" i="1"/>
  <c r="I271" i="1"/>
  <c r="J271" i="1"/>
  <c r="L271" i="1"/>
  <c r="I272" i="1"/>
  <c r="J272" i="1"/>
  <c r="L272" i="1"/>
  <c r="I273" i="1"/>
  <c r="J273" i="1"/>
  <c r="L273" i="1"/>
  <c r="I274" i="1"/>
  <c r="J274" i="1"/>
  <c r="L274" i="1"/>
  <c r="I276" i="1"/>
  <c r="J276" i="1"/>
  <c r="L276" i="1"/>
  <c r="I277" i="1"/>
  <c r="J277" i="1"/>
  <c r="L277" i="1"/>
  <c r="I278" i="1"/>
  <c r="J278" i="1"/>
  <c r="L278" i="1"/>
  <c r="I279" i="1"/>
  <c r="J279" i="1"/>
  <c r="L279" i="1"/>
  <c r="I280" i="1"/>
  <c r="J280" i="1"/>
  <c r="L280" i="1"/>
  <c r="I281" i="1"/>
  <c r="J281" i="1"/>
  <c r="L281" i="1"/>
  <c r="I282" i="1"/>
  <c r="J282" i="1"/>
  <c r="L282" i="1"/>
  <c r="I283" i="1"/>
  <c r="J283" i="1"/>
  <c r="L283" i="1"/>
  <c r="I284" i="1"/>
  <c r="J284" i="1"/>
  <c r="L284" i="1"/>
  <c r="I285" i="1"/>
  <c r="J285" i="1"/>
  <c r="L285" i="1"/>
  <c r="I286" i="1"/>
  <c r="J286" i="1"/>
  <c r="L286" i="1"/>
  <c r="I287" i="1"/>
  <c r="J287" i="1"/>
  <c r="L287" i="1"/>
  <c r="I288" i="1"/>
  <c r="J288" i="1"/>
  <c r="L288" i="1"/>
  <c r="I289" i="1"/>
  <c r="J289" i="1"/>
  <c r="L289" i="1"/>
  <c r="I290" i="1"/>
  <c r="J290" i="1"/>
  <c r="L290" i="1"/>
  <c r="I291" i="1"/>
  <c r="J291" i="1"/>
  <c r="L291" i="1"/>
  <c r="I292" i="1"/>
  <c r="J292" i="1"/>
  <c r="L292" i="1"/>
  <c r="I293" i="1"/>
  <c r="J293" i="1"/>
  <c r="L293" i="1"/>
  <c r="I294" i="1"/>
  <c r="J294" i="1"/>
  <c r="L294" i="1"/>
  <c r="I295" i="1"/>
  <c r="J295" i="1"/>
  <c r="L295" i="1"/>
  <c r="J296" i="1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I9" i="3"/>
  <c r="J9" i="3"/>
  <c r="K9" i="3"/>
  <c r="L9" i="3"/>
  <c r="M9" i="3"/>
  <c r="N9" i="3"/>
  <c r="M55" i="2"/>
  <c r="N55" i="2"/>
  <c r="O55" i="2"/>
  <c r="Q55" i="2"/>
  <c r="R55" i="2"/>
  <c r="S55" i="2"/>
  <c r="T55" i="2"/>
  <c r="U55" i="2"/>
  <c r="V55" i="2"/>
  <c r="W55" i="2"/>
  <c r="X55" i="2"/>
  <c r="AA55" i="2"/>
  <c r="AB55" i="2"/>
  <c r="AC55" i="2"/>
  <c r="AD55" i="2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J54" i="2"/>
  <c r="J53" i="2"/>
  <c r="J52" i="2"/>
  <c r="J51" i="2"/>
  <c r="K51" i="2" s="1"/>
  <c r="J50" i="2"/>
  <c r="J49" i="2"/>
  <c r="J48" i="2"/>
  <c r="J47" i="2"/>
  <c r="K47" i="2" s="1"/>
  <c r="J46" i="2"/>
  <c r="J45" i="2"/>
  <c r="J44" i="2"/>
  <c r="J43" i="2"/>
  <c r="J42" i="2"/>
  <c r="K42" i="2" s="1"/>
  <c r="J41" i="2"/>
  <c r="J40" i="2"/>
  <c r="J39" i="2"/>
  <c r="K39" i="2" s="1"/>
  <c r="J38" i="2"/>
  <c r="J37" i="2"/>
  <c r="K37" i="2" s="1"/>
  <c r="J36" i="2"/>
  <c r="J35" i="2"/>
  <c r="J34" i="2"/>
  <c r="J33" i="2"/>
  <c r="J32" i="2"/>
  <c r="K32" i="2" s="1"/>
  <c r="J31" i="2"/>
  <c r="J30" i="2"/>
  <c r="J29" i="2"/>
  <c r="J28" i="2"/>
  <c r="K28" i="2" s="1"/>
  <c r="J27" i="2"/>
  <c r="J26" i="2"/>
  <c r="J25" i="2"/>
  <c r="J24" i="2"/>
  <c r="J23" i="2"/>
  <c r="K23" i="2" s="1"/>
  <c r="J22" i="2"/>
  <c r="K22" i="2" s="1"/>
  <c r="K20" i="2"/>
  <c r="J18" i="2"/>
  <c r="J16" i="2"/>
  <c r="J15" i="2"/>
  <c r="J14" i="2"/>
  <c r="J13" i="2"/>
  <c r="J12" i="2"/>
  <c r="J11" i="2"/>
  <c r="J10" i="2"/>
  <c r="J9" i="2"/>
  <c r="J8" i="2"/>
  <c r="J7" i="2"/>
  <c r="J6" i="2"/>
  <c r="J5" i="2"/>
  <c r="L58" i="1" l="1"/>
  <c r="J58" i="1"/>
  <c r="I58" i="1"/>
  <c r="J103" i="1"/>
  <c r="L103" i="1"/>
  <c r="P298" i="1"/>
  <c r="K255" i="1"/>
  <c r="I103" i="1"/>
  <c r="H9" i="3"/>
  <c r="K118" i="1"/>
  <c r="K296" i="1"/>
  <c r="K292" i="1"/>
  <c r="K288" i="1"/>
  <c r="K284" i="1"/>
  <c r="K280" i="1"/>
  <c r="K276" i="1"/>
  <c r="K271" i="1"/>
  <c r="K267" i="1"/>
  <c r="K261" i="1"/>
  <c r="K258" i="1"/>
  <c r="K254" i="1"/>
  <c r="U298" i="1"/>
  <c r="S298" i="1"/>
  <c r="K195" i="1"/>
  <c r="K127" i="1"/>
  <c r="K124" i="1"/>
  <c r="K17" i="2"/>
  <c r="K5" i="2"/>
  <c r="K8" i="2"/>
  <c r="K10" i="2"/>
  <c r="K12" i="2"/>
  <c r="K14" i="2"/>
  <c r="K25" i="2"/>
  <c r="K26" i="2"/>
  <c r="K30" i="2"/>
  <c r="K35" i="2"/>
  <c r="K41" i="2"/>
  <c r="K44" i="2"/>
  <c r="K49" i="2"/>
  <c r="K53" i="2"/>
  <c r="K6" i="2"/>
  <c r="K16" i="2"/>
  <c r="K18" i="2"/>
  <c r="K263" i="1"/>
  <c r="K235" i="1"/>
  <c r="K105" i="1"/>
  <c r="K46" i="1"/>
  <c r="K11" i="1"/>
  <c r="K98" i="1"/>
  <c r="K60" i="1"/>
  <c r="Q298" i="1"/>
  <c r="M298" i="1"/>
  <c r="R298" i="1"/>
  <c r="O298" i="1"/>
  <c r="K61" i="1"/>
  <c r="K97" i="1"/>
  <c r="K82" i="1"/>
  <c r="K65" i="1"/>
  <c r="N298" i="1"/>
  <c r="K167" i="1"/>
  <c r="K203" i="1"/>
  <c r="T298" i="1"/>
  <c r="K229" i="1"/>
  <c r="K95" i="1"/>
  <c r="K93" i="1"/>
  <c r="K68" i="1"/>
  <c r="K100" i="1"/>
  <c r="K43" i="1"/>
  <c r="K39" i="1"/>
  <c r="K45" i="1"/>
  <c r="K38" i="1"/>
  <c r="K25" i="1"/>
  <c r="K14" i="1"/>
  <c r="K13" i="1"/>
  <c r="K12" i="1"/>
  <c r="K10" i="1"/>
  <c r="K7" i="1"/>
  <c r="K4" i="1"/>
  <c r="K28" i="1"/>
  <c r="K22" i="1"/>
  <c r="K20" i="1"/>
  <c r="K16" i="1"/>
  <c r="K8" i="1"/>
  <c r="K42" i="1"/>
  <c r="K27" i="1"/>
  <c r="K21" i="1"/>
  <c r="K18" i="1"/>
  <c r="K41" i="1"/>
  <c r="K40" i="1"/>
  <c r="K295" i="1"/>
  <c r="K282" i="1"/>
  <c r="K265" i="1"/>
  <c r="K250" i="1"/>
  <c r="K240" i="1"/>
  <c r="K237" i="1"/>
  <c r="K217" i="1"/>
  <c r="K188" i="1"/>
  <c r="K158" i="1"/>
  <c r="K154" i="1"/>
  <c r="K150" i="1"/>
  <c r="K147" i="1"/>
  <c r="K146" i="1"/>
  <c r="K142" i="1"/>
  <c r="K138" i="1"/>
  <c r="K134" i="1"/>
  <c r="K130" i="1"/>
  <c r="K126" i="1"/>
  <c r="K122" i="1"/>
  <c r="K115" i="1"/>
  <c r="K110" i="1"/>
  <c r="K106" i="1"/>
  <c r="K56" i="1"/>
  <c r="K84" i="1"/>
  <c r="K64" i="1"/>
  <c r="K101" i="1"/>
  <c r="K293" i="1"/>
  <c r="K289" i="1"/>
  <c r="K285" i="1"/>
  <c r="K281" i="1"/>
  <c r="K277" i="1"/>
  <c r="K272" i="1"/>
  <c r="K268" i="1"/>
  <c r="K264" i="1"/>
  <c r="K259" i="1"/>
  <c r="K227" i="1"/>
  <c r="K226" i="1"/>
  <c r="K220" i="1"/>
  <c r="K216" i="1"/>
  <c r="K212" i="1"/>
  <c r="K205" i="1"/>
  <c r="K201" i="1"/>
  <c r="K186" i="1"/>
  <c r="K185" i="1"/>
  <c r="K181" i="1"/>
  <c r="K178" i="1"/>
  <c r="K174" i="1"/>
  <c r="K170" i="1"/>
  <c r="K164" i="1"/>
  <c r="K160" i="1"/>
  <c r="K156" i="1"/>
  <c r="K152" i="1"/>
  <c r="K148" i="1"/>
  <c r="K144" i="1"/>
  <c r="K140" i="1"/>
  <c r="K136" i="1"/>
  <c r="K132" i="1"/>
  <c r="K128" i="1"/>
  <c r="K120" i="1"/>
  <c r="K117" i="1"/>
  <c r="K113" i="1"/>
  <c r="K108" i="1"/>
  <c r="K55" i="1"/>
  <c r="K48" i="1"/>
  <c r="K33" i="1"/>
  <c r="K83" i="1"/>
  <c r="K66" i="1"/>
  <c r="K99" i="1"/>
  <c r="K275" i="1"/>
  <c r="K54" i="2"/>
  <c r="K19" i="2"/>
  <c r="K9" i="2"/>
  <c r="K13" i="2"/>
  <c r="K15" i="2"/>
  <c r="K24" i="2"/>
  <c r="K29" i="2"/>
  <c r="K34" i="2"/>
  <c r="K38" i="2"/>
  <c r="K40" i="2"/>
  <c r="K43" i="2"/>
  <c r="K48" i="2"/>
  <c r="K52" i="2"/>
  <c r="K7" i="2"/>
  <c r="K11" i="2"/>
  <c r="K27" i="2"/>
  <c r="K31" i="2"/>
  <c r="K33" i="2"/>
  <c r="K36" i="2"/>
  <c r="K45" i="2"/>
  <c r="K46" i="2"/>
  <c r="K50" i="2"/>
  <c r="K21" i="2"/>
  <c r="K35" i="1"/>
  <c r="K29" i="1"/>
  <c r="K26" i="1"/>
  <c r="K15" i="1"/>
  <c r="K51" i="1"/>
  <c r="K47" i="1"/>
  <c r="K44" i="1"/>
  <c r="K23" i="1"/>
  <c r="K9" i="1"/>
  <c r="K19" i="1"/>
  <c r="K5" i="1"/>
  <c r="K53" i="1"/>
  <c r="K52" i="1"/>
  <c r="K50" i="1"/>
  <c r="K36" i="1"/>
  <c r="K34" i="1"/>
  <c r="K17" i="1"/>
  <c r="K57" i="1"/>
  <c r="K6" i="1"/>
  <c r="K31" i="1"/>
  <c r="K24" i="1"/>
  <c r="K32" i="1"/>
  <c r="K54" i="1"/>
  <c r="K37" i="1"/>
  <c r="K49" i="1"/>
  <c r="Z298" i="1"/>
  <c r="W298" i="1"/>
  <c r="K62" i="1"/>
  <c r="K102" i="1"/>
  <c r="K96" i="1"/>
  <c r="K94" i="1"/>
  <c r="K63" i="1"/>
  <c r="AF298" i="1"/>
  <c r="K242" i="1"/>
  <c r="K236" i="1"/>
  <c r="K232" i="1"/>
  <c r="K221" i="1"/>
  <c r="K213" i="1"/>
  <c r="K210" i="1"/>
  <c r="K206" i="1"/>
  <c r="K202" i="1"/>
  <c r="K162" i="1"/>
  <c r="K153" i="1"/>
  <c r="K149" i="1"/>
  <c r="K145" i="1"/>
  <c r="K141" i="1"/>
  <c r="K137" i="1"/>
  <c r="K133" i="1"/>
  <c r="K129" i="1"/>
  <c r="K125" i="1"/>
  <c r="K121" i="1"/>
  <c r="K114" i="1"/>
  <c r="K109" i="1"/>
  <c r="K233" i="1"/>
  <c r="K225" i="1"/>
  <c r="K222" i="1"/>
  <c r="K214" i="1"/>
  <c r="K208" i="1"/>
  <c r="K207" i="1"/>
  <c r="K200" i="1"/>
  <c r="K199" i="1"/>
  <c r="K198" i="1"/>
  <c r="K197" i="1"/>
  <c r="K196" i="1"/>
  <c r="K194" i="1"/>
  <c r="K193" i="1"/>
  <c r="K192" i="1"/>
  <c r="K191" i="1"/>
  <c r="K190" i="1"/>
  <c r="K189" i="1"/>
  <c r="K184" i="1"/>
  <c r="K180" i="1"/>
  <c r="K177" i="1"/>
  <c r="K173" i="1"/>
  <c r="K169" i="1"/>
  <c r="K163" i="1"/>
  <c r="K159" i="1"/>
  <c r="K155" i="1"/>
  <c r="K151" i="1"/>
  <c r="K143" i="1"/>
  <c r="K139" i="1"/>
  <c r="K135" i="1"/>
  <c r="K131" i="1"/>
  <c r="K123" i="1"/>
  <c r="K119" i="1"/>
  <c r="K116" i="1"/>
  <c r="K112" i="1"/>
  <c r="K107" i="1"/>
  <c r="K231" i="1"/>
  <c r="K179" i="1"/>
  <c r="K171" i="1"/>
  <c r="K161" i="1"/>
  <c r="K187" i="1"/>
  <c r="K183" i="1"/>
  <c r="K111" i="1"/>
  <c r="K176" i="1"/>
  <c r="K172" i="1"/>
  <c r="K168" i="1"/>
  <c r="K166" i="1"/>
  <c r="K182" i="1"/>
  <c r="K175" i="1"/>
  <c r="K165" i="1"/>
  <c r="K157" i="1"/>
  <c r="K241" i="1"/>
  <c r="K238" i="1"/>
  <c r="K234" i="1"/>
  <c r="K230" i="1"/>
  <c r="K223" i="1"/>
  <c r="K219" i="1"/>
  <c r="K215" i="1"/>
  <c r="K211" i="1"/>
  <c r="K204" i="1"/>
  <c r="V298" i="1"/>
  <c r="J243" i="1"/>
  <c r="K218" i="1"/>
  <c r="K239" i="1"/>
  <c r="K224" i="1"/>
  <c r="K209" i="1"/>
  <c r="L243" i="1"/>
  <c r="AK298" i="1"/>
  <c r="AG298" i="1"/>
  <c r="K279" i="1"/>
  <c r="K251" i="1"/>
  <c r="K249" i="1"/>
  <c r="K248" i="1"/>
  <c r="K247" i="1"/>
  <c r="K246" i="1"/>
  <c r="K245" i="1"/>
  <c r="AC298" i="1"/>
  <c r="Y298" i="1"/>
  <c r="K294" i="1"/>
  <c r="K290" i="1"/>
  <c r="K286" i="1"/>
  <c r="K278" i="1"/>
  <c r="K273" i="1"/>
  <c r="K269" i="1"/>
  <c r="K262" i="1"/>
  <c r="K256" i="1"/>
  <c r="K252" i="1"/>
  <c r="L297" i="1"/>
  <c r="K291" i="1"/>
  <c r="K287" i="1"/>
  <c r="K283" i="1"/>
  <c r="K274" i="1"/>
  <c r="K270" i="1"/>
  <c r="K266" i="1"/>
  <c r="K257" i="1"/>
  <c r="K253" i="1"/>
  <c r="J297" i="1"/>
  <c r="I297" i="1"/>
  <c r="K260" i="1"/>
  <c r="AB298" i="1"/>
  <c r="X298" i="1"/>
  <c r="AJ298" i="1"/>
  <c r="AI298" i="1"/>
  <c r="AM298" i="1"/>
  <c r="I243" i="1"/>
  <c r="AL298" i="1"/>
  <c r="AH298" i="1"/>
  <c r="AD298" i="1"/>
  <c r="AA298" i="1"/>
  <c r="AE298" i="1"/>
  <c r="K103" i="1" l="1"/>
  <c r="K58" i="1"/>
  <c r="K243" i="1"/>
  <c r="K297" i="1"/>
  <c r="I298" i="1"/>
  <c r="J298" i="1"/>
  <c r="K298" i="1" s="1"/>
  <c r="L298" i="1"/>
  <c r="AU55" i="2" l="1"/>
  <c r="AV55" i="2"/>
  <c r="L4" i="2"/>
  <c r="L55" i="2" s="1"/>
  <c r="AT55" i="2"/>
  <c r="I4" i="2"/>
  <c r="I55" i="2" s="1"/>
  <c r="J4" i="2"/>
  <c r="K4" i="2" l="1"/>
  <c r="J55" i="2"/>
  <c r="K55" i="2" l="1"/>
</calcChain>
</file>

<file path=xl/sharedStrings.xml><?xml version="1.0" encoding="utf-8"?>
<sst xmlns="http://schemas.openxmlformats.org/spreadsheetml/2006/main" count="1174" uniqueCount="694">
  <si>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</si>
  <si>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</si>
  <si>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</si>
  <si>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</si>
  <si>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</si>
  <si>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</si>
  <si>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</si>
  <si>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</si>
  <si>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</si>
  <si>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</si>
  <si>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</si>
  <si>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</si>
  <si>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EUR</t>
  </si>
  <si>
    <t>EUR/kWh</t>
  </si>
  <si>
    <t>AD Biogāzes stacija, SIA</t>
  </si>
  <si>
    <t>Agro Iecava, SIA</t>
  </si>
  <si>
    <t>BALTIJAS DĀRZEŅI, KS</t>
  </si>
  <si>
    <t>BĒRZI BIO, SIA</t>
  </si>
  <si>
    <t>BIO Auri, SIA</t>
  </si>
  <si>
    <t>BIO FUTURE, SIA</t>
  </si>
  <si>
    <t>BIOENERĢIJA-08, SIA</t>
  </si>
  <si>
    <t>BIOPLUS, SIA</t>
  </si>
  <si>
    <t>BP Energy, SIA</t>
  </si>
  <si>
    <t>DAILE AGRO, SIA</t>
  </si>
  <si>
    <t>DRUVAS UNGURI, SIA</t>
  </si>
  <si>
    <t>EcoZeta, SIA</t>
  </si>
  <si>
    <t>EKORIMA, SIA</t>
  </si>
  <si>
    <t>GAS STREAM, SIA</t>
  </si>
  <si>
    <t>Grow Energy, SIA</t>
  </si>
  <si>
    <t>LB ENERGY, SIA</t>
  </si>
  <si>
    <t>LIELMEŽOTNE, SIA</t>
  </si>
  <si>
    <t>MC bio, SIA</t>
  </si>
  <si>
    <t>PAMPĀĻI, SIA</t>
  </si>
  <si>
    <t>REKONSTRUKCIJA UN INVESTĪCIJAS, SIA</t>
  </si>
  <si>
    <t>RIGENS, SIA</t>
  </si>
  <si>
    <t>RZS ENERGO, SIA</t>
  </si>
  <si>
    <t>ULBROKA, SIA</t>
  </si>
  <si>
    <t>Viļānu selekcijas un izmēģinajumu stacija, AS</t>
  </si>
  <si>
    <t>ZAAO ENERĢIJA, SIA</t>
  </si>
  <si>
    <t>Zaļā Mārupe, SIA</t>
  </si>
  <si>
    <t>Zemgales enerģijas parks, SIA</t>
  </si>
  <si>
    <t>Zemgaļi JR, SIA</t>
  </si>
  <si>
    <t>ALL Transporting, SIA</t>
  </si>
  <si>
    <t>BETULA PREMIUM, SIA</t>
  </si>
  <si>
    <t>BIOENINVEST, SIA</t>
  </si>
  <si>
    <t>BROCĒNU ENERĢIJA, SIA</t>
  </si>
  <si>
    <t>Enefit power &amp; Heat Valka, SIA</t>
  </si>
  <si>
    <t>Enertec 1, SIA</t>
  </si>
  <si>
    <t>Enertec Jēkabpils, SIA</t>
  </si>
  <si>
    <t>Graanul Pellets Energy, SIA</t>
  </si>
  <si>
    <t>Green Energy Trio, SIA</t>
  </si>
  <si>
    <t>Incukalns Energy, SIA</t>
  </si>
  <si>
    <t>JE Enerģija, SIA</t>
  </si>
  <si>
    <t>Jēkabpils siltums, SIA</t>
  </si>
  <si>
    <t>KULDĪGAS SILTUMTĪKLI, SIA</t>
  </si>
  <si>
    <t>OŠUKALNS, SIA</t>
  </si>
  <si>
    <t>PREIĻU SILTUMS (SECES KOKS)  SIA</t>
  </si>
  <si>
    <t>SALDUS ENERĢIJA, SIA</t>
  </si>
  <si>
    <t>Sātiņi Energo LM, AS</t>
  </si>
  <si>
    <t>SM ENERGO, SIA</t>
  </si>
  <si>
    <t>AMATAS HES, SIA Karļu aizspr.HES</t>
  </si>
  <si>
    <t>ANNENIEKU ŪDENS DZIRNAVAS, SIA Annenieku HES</t>
  </si>
  <si>
    <t>ĀŽU HES, SIA Āžu dzirnavu HES</t>
  </si>
  <si>
    <t>BILLES HES, SIA Billes HES</t>
  </si>
  <si>
    <t>BITMETA DZIRNAVAS, IK Kalna dzirnavu HES</t>
  </si>
  <si>
    <t>BRANDEĻU HES, SIA Brandeļu HES</t>
  </si>
  <si>
    <t>BRASLAS HES, SIA Braslas HES</t>
  </si>
  <si>
    <t>BRŪNU HES, SIA Brūnu HES</t>
  </si>
  <si>
    <t>CIRĪŠU HES, SIA Cirīšu HES</t>
  </si>
  <si>
    <t>CĪRUĻU ROBEŽNIEKI SIA, Robežnieku HES</t>
  </si>
  <si>
    <t>DOBELES HES, SIA Dobeles HES</t>
  </si>
  <si>
    <t>DZELDAS HES, SIA Dzeldas HES</t>
  </si>
  <si>
    <t>EDVIHES, SIA Līču dz. HES</t>
  </si>
  <si>
    <t>EGLĪTIS UN BIEDRI, SIA Ērgļu HES</t>
  </si>
  <si>
    <t>ENERGO 2000, SIA Brutuļu HES</t>
  </si>
  <si>
    <t>ENERGO 2000, SIA Jaunannas HES</t>
  </si>
  <si>
    <t>ENERĢIJA A.A, SIA Bunkas HES</t>
  </si>
  <si>
    <t>ĒRBERĢES HES, SIA Ērberģes HES</t>
  </si>
  <si>
    <t>FIRMA-GABRO, SIA Prūšu HES</t>
  </si>
  <si>
    <t>GAISMA - 97, SIA Smiltenes HES</t>
  </si>
  <si>
    <t>GALGAUSKAS AINAVAS, SIA Ainavas HES</t>
  </si>
  <si>
    <t>GALGAUSKAS DZIRNAVU HES, SIA Galgauskas dz. HES</t>
  </si>
  <si>
    <t>GAUJAS HIDROELEKTROSTACIJA, SIA Gaujas HES</t>
  </si>
  <si>
    <t>GM, SIA Nigras HES</t>
  </si>
  <si>
    <t>GM, SIA Tiltleju HES</t>
  </si>
  <si>
    <t>GREV, SIA Grīvnieku HES</t>
  </si>
  <si>
    <t>GRIENVALDE, SIA Lejas ūd. Dzirnavu HES</t>
  </si>
  <si>
    <t>GRĪVAIŠU HES, SIA Grīvaišu HES</t>
  </si>
  <si>
    <t>GROBIŅAS HES, SIA Grobiņas HES</t>
  </si>
  <si>
    <t>GRŪBE-HIDRO, SIA Grūbes HES</t>
  </si>
  <si>
    <t>HESS, SIA Skrīveru dz.HES</t>
  </si>
  <si>
    <t>Hydro power, SIA</t>
  </si>
  <si>
    <t>HYDROENERGY LATVIA, SIA Ropažu HES</t>
  </si>
  <si>
    <t>IEVULĪČI, SIA Imantas dzirnavu HES</t>
  </si>
  <si>
    <t>JANOVSKIS, SIA Viļānu HES</t>
  </si>
  <si>
    <t>JĀŠA HES, SIA Pelēču HES</t>
  </si>
  <si>
    <t>JECIS, SIA Ilzēnu HES</t>
  </si>
  <si>
    <t>KORNA DZIRNAVU HES, SIA Korna dzirn HES</t>
  </si>
  <si>
    <t>KRĀCE, SIA Augstāres HES</t>
  </si>
  <si>
    <t>KRĒSLIŅI, SIA Ķoņu dz.HES</t>
  </si>
  <si>
    <t>KROTES ENERĢIJA, SIA Krotes HES</t>
  </si>
  <si>
    <t>Labdeves, SIA Sendzirnavas HES</t>
  </si>
  <si>
    <t>LATGALES ENERĢĒTIKA, AS Felicianova HES</t>
  </si>
  <si>
    <t>LATGALES ENERĢĒTIKA, AS Kubulova HES</t>
  </si>
  <si>
    <t>LATGALES ENERĢĒTIKA, AS Spruktu HES</t>
  </si>
  <si>
    <t>Latvenergo, AS Aiviekstes HES</t>
  </si>
  <si>
    <t>Lūkins &amp; Lūkins, SIA Paideru HES</t>
  </si>
  <si>
    <t>Mazā Jugla Hidro, SIA Dobelnieku HES</t>
  </si>
  <si>
    <t>Mazdambji, SIA Rendas HES</t>
  </si>
  <si>
    <t>MEGATE, SIA Kazdangas dz. HES</t>
  </si>
  <si>
    <t>MEŽROZĪTE HES, SIA Straumes HES</t>
  </si>
  <si>
    <t>NAGĻU HES, SIA Nagļu HES</t>
  </si>
  <si>
    <t>NERETAS DZIRNAVAS, SIA Neretas HES</t>
  </si>
  <si>
    <t>NOVATORS SIA, Šķīvišķu HES</t>
  </si>
  <si>
    <t>NOVATORS, SIA Dubeņecas dz.HES</t>
  </si>
  <si>
    <t>NOVATORS, SIA Galvānu HES</t>
  </si>
  <si>
    <t>NOVATORS, SIA Gulbīšu HES</t>
  </si>
  <si>
    <t>NOVATORS, SIA Kroņauces HES</t>
  </si>
  <si>
    <t>NOVATORS, SIA Rundāles HES</t>
  </si>
  <si>
    <t>NOVATORS, SIA Viduskroģeru HES</t>
  </si>
  <si>
    <t>NOVATORS, SIA Ziedlejas HES</t>
  </si>
  <si>
    <t>OGRES HES, SIA Ogres HES</t>
  </si>
  <si>
    <t>Oserviss, SIA Lobes dz. HES</t>
  </si>
  <si>
    <t>PALSMANES ŪDENSDZIRNAVU HES, SIA Palsmanes HES</t>
  </si>
  <si>
    <t>Patina SIA, Karvas HES</t>
  </si>
  <si>
    <t>Pāces dzirnavas, SIA Pāces dz.HES</t>
  </si>
  <si>
    <t>PILSKALNA HES, SIA Pilskalna HES</t>
  </si>
  <si>
    <t>PILSKALNA HES, SIA Rankas HES</t>
  </si>
  <si>
    <t>RANKA HIDRO, SIA Variņu HES</t>
  </si>
  <si>
    <t>Raunas dzirnavas, SIA Raunas HES</t>
  </si>
  <si>
    <t>RIDEĻU DZIRNAVAS, SIA Rideļu dz. HES</t>
  </si>
  <si>
    <t>Rubīns GG, SIA Dzelzāmuru HES</t>
  </si>
  <si>
    <t>S&amp;E Management, SIA Vizlas HES</t>
  </si>
  <si>
    <t>SANKAĻI, SIA Sankaļu HES</t>
  </si>
  <si>
    <t>SASPĒLE, SIA Lācīšu HES</t>
  </si>
  <si>
    <t>Spēkstacija PR, SIA Dzirnavnieku HES</t>
  </si>
  <si>
    <t>SPRIDZĒNU HES, SIA Spridzēnu HES</t>
  </si>
  <si>
    <t>STRELĒCIJA, SIA Paleju HES</t>
  </si>
  <si>
    <t>SUDA, SIA Mālpils ūd.dz. HES</t>
  </si>
  <si>
    <t>SUDALIŅA, SIA Lejas dz. HES</t>
  </si>
  <si>
    <t>Surmis, SIA</t>
  </si>
  <si>
    <t>Tovtra, SIA Rikteres ūd. dz. HES</t>
  </si>
  <si>
    <t>VANKA, SIA Padures HES</t>
  </si>
  <si>
    <t>VANKA, SIA Apriķu HES</t>
  </si>
  <si>
    <t>VANKA, SIA Baronu HES</t>
  </si>
  <si>
    <t>VANKA, SIA Ēdoles HES</t>
  </si>
  <si>
    <t>VANKA, SIA Mūrmuižas HES</t>
  </si>
  <si>
    <t>VANKA, SIA Rudbāržu HES</t>
  </si>
  <si>
    <t>Vecogre, SIA Emmas dzirnavu HES</t>
  </si>
  <si>
    <t>Vēžu krāces, SIA</t>
  </si>
  <si>
    <t>VIESATAS HES, SIA Viesatas HES</t>
  </si>
  <si>
    <t>VIORA PLUSS, SIA Krievciema HES</t>
  </si>
  <si>
    <t>Zaņas ūdensdzirnavas, SIA Zaņas dz. HES</t>
  </si>
  <si>
    <t>ZILUPES HES, SIA Zilupes HES</t>
  </si>
  <si>
    <t>ENERCOM PLUS, SIA</t>
  </si>
  <si>
    <t>ETB, SIA, ETB 1</t>
  </si>
  <si>
    <t>ETB, SIA, Papardes-2</t>
  </si>
  <si>
    <t>ETB, SIA, Papardes-3</t>
  </si>
  <si>
    <t>LENKAS ENERGO, SIA, Lenkas VES- 1</t>
  </si>
  <si>
    <t>LENKAS ENERGO, SIA, Lenkas VES- 2</t>
  </si>
  <si>
    <t>LENKAS ENERGO, SIA, Lenkas VES- 3</t>
  </si>
  <si>
    <t>LENKAS ENERGO, SIA, Lenkas VES- 4</t>
  </si>
  <si>
    <t>VĒJA PARKS 10, SIA</t>
  </si>
  <si>
    <t>VĒJA PARKS 11, SIA</t>
  </si>
  <si>
    <t>VĒJA PARKS 12, SIA</t>
  </si>
  <si>
    <t>VĒJA PARKS 13, SIA</t>
  </si>
  <si>
    <t>VĒJA PARKS 14, SIA</t>
  </si>
  <si>
    <t>VĒJA PARKS 15, SIA</t>
  </si>
  <si>
    <t>VĒJA PARKS 16, SIA</t>
  </si>
  <si>
    <t>VĒJA PARKS 17, SIA</t>
  </si>
  <si>
    <t>VĒJA PARKS 18, SIA</t>
  </si>
  <si>
    <t>VĒJA PARKS 19, SIA</t>
  </si>
  <si>
    <t>VĒJA PARKS 20, SIA</t>
  </si>
  <si>
    <t>BTT, SIA</t>
  </si>
  <si>
    <t>DLRR ENERĢIJA, SIA</t>
  </si>
  <si>
    <t>Durbes KS, SIA</t>
  </si>
  <si>
    <t>ENERGO EM, SIA</t>
  </si>
  <si>
    <t>Energoapgādes tīkli 1, SIA</t>
  </si>
  <si>
    <t>Energoapgādes tīkli 2, SIA</t>
  </si>
  <si>
    <t>Energoapgādes tīkli 3, SIA</t>
  </si>
  <si>
    <t>GROBIŅAS ZIEDI, SIA, KES-3</t>
  </si>
  <si>
    <t>GTG 1, SIA</t>
  </si>
  <si>
    <t>HIDROLATS, Liepājas speciālās ekonomiskās zonas SIA</t>
  </si>
  <si>
    <t>ĶĪPSALAS KOĢENERĀCIJA, SIA</t>
  </si>
  <si>
    <t>LATNEFTEGAZ, SIA</t>
  </si>
  <si>
    <t>MĀRUPES SILTUMNĪCAS, SIA</t>
  </si>
  <si>
    <t>MBC Enerģija, SIA</t>
  </si>
  <si>
    <t>OLAINFARM ENERĢIJA, SIA</t>
  </si>
  <si>
    <t>RUMBA KOĢENERĀCIJA, SIA</t>
  </si>
  <si>
    <t>SBC Finance, SIA</t>
  </si>
  <si>
    <t>SGC, SIA</t>
  </si>
  <si>
    <t>SSR, SIA</t>
  </si>
  <si>
    <t>ST.MARTIN, SIA</t>
  </si>
  <si>
    <t>TEK 1, SIA</t>
  </si>
  <si>
    <t>UniEnergy SIA</t>
  </si>
  <si>
    <t>Uzstādītā jauda, MW</t>
  </si>
  <si>
    <t>JUGLAS JAUDA, SIA</t>
  </si>
  <si>
    <t>RĪGAS SILTUMS, AS, "Imanta"</t>
  </si>
  <si>
    <t>MK not.</t>
  </si>
  <si>
    <t>Ekspluatācijas sākuma datums</t>
  </si>
  <si>
    <t>OI sākuma datums</t>
  </si>
  <si>
    <t>Stacijas adrese</t>
  </si>
  <si>
    <t>221.not.</t>
  </si>
  <si>
    <t>Daugavpils, Aleksandra iela 7, Cietoksnis</t>
  </si>
  <si>
    <t>Daugavpils, Patversmes iela 7C, "Čerepova"</t>
  </si>
  <si>
    <t>Daugavpils, Gaismas iela 18, "Ruģeļi"</t>
  </si>
  <si>
    <t>Grobiņa, Celtnieku iela 36</t>
  </si>
  <si>
    <t>Grobiņa, Rožu iela 5</t>
  </si>
  <si>
    <t>Cēsis, Jāņa Poruka iela 51</t>
  </si>
  <si>
    <t>Liepāja, Brīvības iela 117</t>
  </si>
  <si>
    <t>Rīga, Ķīpsalas iela 5</t>
  </si>
  <si>
    <t>Lielvārde, Avotu iela 17</t>
  </si>
  <si>
    <t>Lielvārde, Edgara Kauliņa aleja 16</t>
  </si>
  <si>
    <t>Liepāja, Tukuma iela 2a</t>
  </si>
  <si>
    <t>Grobiņas novads, Medzes pagasts, Kapsēde, Čiekuru iela 3, "Dūmiņi"</t>
  </si>
  <si>
    <t>Grobiņas novads, Robežnieki, Liepu iela 1A, "Robežnieki"</t>
  </si>
  <si>
    <t>Rīga, Mūkusalas iela 41B</t>
  </si>
  <si>
    <t>Ogre, Brīvības iela 116A</t>
  </si>
  <si>
    <t>Olaine,Rūpnīcu iela 5</t>
  </si>
  <si>
    <t>Olaine, Jelgavas iela 4</t>
  </si>
  <si>
    <t>Stopiņu novads, Saurieši, "Katlumāja"</t>
  </si>
  <si>
    <t>Stopiņu novads, Ulbroka, Institūta iela 1a</t>
  </si>
  <si>
    <t>Stopiņu novads, Upeslejas, "Katlumāja"</t>
  </si>
  <si>
    <t>Rēzekne, M.Rancāna iela 5</t>
  </si>
  <si>
    <t>Rīga, Ķīpsalas iela 8b</t>
  </si>
  <si>
    <t>Rīga, Grostonas iela 6b, Olimpiskais sporta centrs</t>
  </si>
  <si>
    <t>Mārupes novads, Mārupe, Zeltiņu iela 130</t>
  </si>
  <si>
    <t>Salas novads, Salas pagasts, "Saules"</t>
  </si>
  <si>
    <t>Ropažu novads, Ropaži, "Pagastmāja-parks"</t>
  </si>
  <si>
    <t>Rīga, Mārkalnes iela 1A</t>
  </si>
  <si>
    <t>Rīga, Viskaļu  16</t>
  </si>
  <si>
    <t>Rīga, SC "Imanta" Kurzemes prospekts 17</t>
  </si>
  <si>
    <t>Gulbenes novads, Litenes pagasts, "Cemeri"</t>
  </si>
  <si>
    <t>Iecacas novads, "Latvall-Jaunlūči"</t>
  </si>
  <si>
    <t>Salaspils novads, "Jaunbajāri"</t>
  </si>
  <si>
    <t>Mālpils novads, "Bērzi"</t>
  </si>
  <si>
    <t>Dobeles novads, Auru pagasts, Kroņauce, "Pogas 1"</t>
  </si>
  <si>
    <t>Vaiņodes novads, Vaiņodes pagasts, "Pūcītes"</t>
  </si>
  <si>
    <t>Dobeles novads, Dobeles pagasts, "Kalna Oši"</t>
  </si>
  <si>
    <t>Madonas novads, Kalsnavas pagasts, Jaunkalsnava, Rūpnīcas iela 15</t>
  </si>
  <si>
    <t>Madonas novads, Sarkaņu pagasts, "Jaunlīci"</t>
  </si>
  <si>
    <t>Aglonas novads, Kastuļinas pagasts, Sopuškas, "Pakalni"</t>
  </si>
  <si>
    <t>Siguldas novads, Allažu pagasts, "Krastmalas"</t>
  </si>
  <si>
    <t>Jelgavas novads, Līvbērzes pagasts, "Brakšķi"</t>
  </si>
  <si>
    <t>Ērgļu novads, Sausnējas pagasts,"Graudiņi"</t>
  </si>
  <si>
    <t>Jelgavas novads, Glūdas pagasts, "Vecsmildziņas"</t>
  </si>
  <si>
    <t>Krimuldas novads, Lēdurgas pagasts, "Veckļaviņas"</t>
  </si>
  <si>
    <t>Vaiņodes novads, Vaiņodes pagasts, "Ērglīši"</t>
  </si>
  <si>
    <t>Limbažu novads, Limbažu pagasts, "Gravas"</t>
  </si>
  <si>
    <t>Ogres novads, Lauberes pagasts, "Rukši"</t>
  </si>
  <si>
    <t>Bauskas novads, Mežotnes pagasts, "Mežotnes selekcija"</t>
  </si>
  <si>
    <t>Liepāja, Grobiņas pagasts, "Ķīvītes"</t>
  </si>
  <si>
    <t>Saldus novads, Pampāļu pagasts, "Auniņi"</t>
  </si>
  <si>
    <t>Priekules novads, Priekule, "Nodegu skola"</t>
  </si>
  <si>
    <t>Rīga, Dzintara iela 60</t>
  </si>
  <si>
    <t>Mālpils novads, Sidgunda, "Niedras"</t>
  </si>
  <si>
    <t>Rēzeknes novads, Janopole, "Ferma Staroščiki 1"</t>
  </si>
  <si>
    <t>Kokneses novads, Bebru pagasts, "Liellopu ferma"</t>
  </si>
  <si>
    <t>Viļāņu novads, Viļānu pagasts, "Piziči"</t>
  </si>
  <si>
    <t>Pārgaujas novads, Stalbes pagasts, Dalbe, "CSA poligons Dalbe"</t>
  </si>
  <si>
    <t>Burtnieku novads, Burtnieku pagasts, "Zemturi"</t>
  </si>
  <si>
    <t>Madonas novads, Bērzaunes pagasts, Sauleskalns, Kārļa iela 1a</t>
  </si>
  <si>
    <t>Gulbene, Miera iela 17</t>
  </si>
  <si>
    <t>Brocēni, Skolas iela 21 A</t>
  </si>
  <si>
    <t>Valka, Rūjienas iela 5</t>
  </si>
  <si>
    <t>Smiltenes novads, Launkalnes pagasts, "Ezeriņi"</t>
  </si>
  <si>
    <t>Jēkabpils, Tvaika iela 4</t>
  </si>
  <si>
    <t>Kuldīga, Stacijas iela 6</t>
  </si>
  <si>
    <t>Liepāja, Kaiju iela 33</t>
  </si>
  <si>
    <t>Jēkabpils, Tvaika iela 7</t>
  </si>
  <si>
    <t>Saldus, Kuldīgas iela 88A</t>
  </si>
  <si>
    <t>Smiltene, Rīgas iela 16A</t>
  </si>
  <si>
    <t>Nīcas novads, Nīcas pagasts, "Sēteri"</t>
  </si>
  <si>
    <t>Alsunga, "Jaundāliņi"</t>
  </si>
  <si>
    <t>Liepāja, Jātnieku iela 25</t>
  </si>
  <si>
    <t>Ventspils novads, Popes pagasts, Vēde, "Lipstiņi"</t>
  </si>
  <si>
    <t>Pāvilostas novads, Vērgales pagasts, "Dīķīši"</t>
  </si>
  <si>
    <t>Ventspils novads, Užavas pagasts</t>
  </si>
  <si>
    <t>Ventspils novads, Vārves pagasts, "Oši K"</t>
  </si>
  <si>
    <t>Ventspils novads, Vārves pagasts, "Ošlejas"</t>
  </si>
  <si>
    <t>Viesītes novads, Viesīte, "Vēja kalns 1"</t>
  </si>
  <si>
    <t>Viesītes novads, Viesīte, "Vēja kalns 2"</t>
  </si>
  <si>
    <t>Pāvilostas novads, Vērgales pagasts, "Birzes"</t>
  </si>
  <si>
    <t>Priekules novads, "Rogaiņi"</t>
  </si>
  <si>
    <t>Alsungas novads, "Āpši"</t>
  </si>
  <si>
    <t>Alsungas novads, "Klapari"</t>
  </si>
  <si>
    <t>Priekules novads, "Krustceles"</t>
  </si>
  <si>
    <t>Alsungas novads, "Pilarāji"</t>
  </si>
  <si>
    <t>Aglonas novads, Šķeltovas pagasts, "Staškeviču dzirnavas", uz Dubnas upes</t>
  </si>
  <si>
    <t>Limbažu novads, Skultes pagasts, uz Aģes upes</t>
  </si>
  <si>
    <t>Amatas novads, Drabešu pagasts, "Kārļi", uz Amatas upes</t>
  </si>
  <si>
    <t>Dobeles novads, Annenieku pagasts, uz Bērzes upes</t>
  </si>
  <si>
    <t>Saldus novads, Pampāļu pagasts,"Avoti", uz Zaņas upes</t>
  </si>
  <si>
    <t>Gulbenes novads, Tirzas pagasts, uzTirzas upes</t>
  </si>
  <si>
    <t>Amatas novads, Drabešu pagasts, uz Amatas upes</t>
  </si>
  <si>
    <t>Tukuma novads,  Irlavas pagasts, "Bišpēteri", uz Abavas upes</t>
  </si>
  <si>
    <t>Pārgaujas novads, Raiskuma pagasts, uz Lenčupes</t>
  </si>
  <si>
    <t>Valmieras novads, Kocēnu pagasts, "Brandeļi", uz Anuļas upes</t>
  </si>
  <si>
    <t>Pārgaujas novads, Straupes pagasts, Braslas zivjaudzētava, uz Braslas upes</t>
  </si>
  <si>
    <t>Beverīnas novads, Trikātas pagasts, uz Abula upes</t>
  </si>
  <si>
    <t>Aglonas novads, Aglonas pagasts, "Lopotas", uz Tartaka upes</t>
  </si>
  <si>
    <t>Limbažu novads, Viļķenes pagasts, uz Dzirnupes</t>
  </si>
  <si>
    <t>Dobele, Skolas iela 2b, uz  Bērzes upes</t>
  </si>
  <si>
    <t>Skrundas novads, Nīkrāces pagasts, "Lankalni", uz Dzeldas upes</t>
  </si>
  <si>
    <t>Madonas novads, Sarkaņu pagasts, Biksēre, uz Lībes upes</t>
  </si>
  <si>
    <t>Dobeles novads, Bērzes pagasts, uz Bērzes upes</t>
  </si>
  <si>
    <t>Aknīstes novads, Gārsenes pagasts, uz Dienvidsusējas upes</t>
  </si>
  <si>
    <t>Brocēnu novads,  Brocēni, "Dzirnavas", uz Cieceres upes</t>
  </si>
  <si>
    <t>Tukuma novads, Sēmes pagasts, uz Lāčupes</t>
  </si>
  <si>
    <t>Kocēnu novads, Dikļu pagasts, uz Gružupītes</t>
  </si>
  <si>
    <t>Krustpils novads, Kūku pagasts, uz Neretas upes</t>
  </si>
  <si>
    <t>Smiltenes novads, Smiltenes pagasts, uz Abula upes</t>
  </si>
  <si>
    <t>Alūksnes novads, Jaunannas pagasts, uz Pededzes upes</t>
  </si>
  <si>
    <t>Priekules novads, Bunkas pagasts,"Bunkas ūdensdzirnavas", uz Vārtājas upes</t>
  </si>
  <si>
    <t>Ventspils novads, Usmas  pagasts, uz Engures upes</t>
  </si>
  <si>
    <t>Kuldīgas novads, Vārmes pagasts, uz Šķēdes upes</t>
  </si>
  <si>
    <t>Kuldīgas novads,Vārmes pagasts, Šķēdes Dzirnavas, uz Šķēdes upes</t>
  </si>
  <si>
    <t>Ventspils novads, Ugāles pagasts, uz Engures upes</t>
  </si>
  <si>
    <t>Neretas novads, Mazzalves pagastā uz Dienvidsusējas upes</t>
  </si>
  <si>
    <t>Priekuļu novads, Virgas pagast, uz Virgas upes</t>
  </si>
  <si>
    <t>Jaunpils novads, Jaunpils pagasts, "Bikstupes" uz Bikstupes</t>
  </si>
  <si>
    <t>Amatas novads, Jaunpils pagasts, uz Nedienas upe</t>
  </si>
  <si>
    <t>Smiltene, Abula iela 5, uz Abula upes</t>
  </si>
  <si>
    <t>Gulbenes novads, Rankas pagasts, "Ainavas", uz Vijates upes</t>
  </si>
  <si>
    <t>Gulbenes novads, Galgauskas pagasts uz Tirzas upes</t>
  </si>
  <si>
    <t>Gulbenes novads, Rauskas pagasts, uz Gaujas upes</t>
  </si>
  <si>
    <t>Valkas novads, Blomas pagasts, uz Nigras upes</t>
  </si>
  <si>
    <t>Smiltene, Ezera iela 2, uz Abula upes</t>
  </si>
  <si>
    <t>Saldus novads, Nīgrandes pagasts, uz Loša upes</t>
  </si>
  <si>
    <t>Iecavas novads, "Lejas ūdens dzirnavas", uz Iecavas upes</t>
  </si>
  <si>
    <t>Saldus novads, Ezeres pagasts, uz Ezeres upes</t>
  </si>
  <si>
    <t>Grobiņa, Pīlādžu iela 1,  uz Ālandes upes</t>
  </si>
  <si>
    <t>Apes novads, Apes lauku teritorija, "Grūbe", uz Vaidavas upe</t>
  </si>
  <si>
    <t>Skrīveri, Rīgas iela 6, uz Vijas upes</t>
  </si>
  <si>
    <t>Auces novads, Auces pagasts, Bēne, uz Auces upes</t>
  </si>
  <si>
    <t>Ropažu novads, Ropažu pagasts, uz Lielās Juglas upes</t>
  </si>
  <si>
    <t>Rēzeknes novads, Audriņu pagasts,Greivuļi, uz Rēzeknes upes</t>
  </si>
  <si>
    <t>Viļāni,  uz Maltas upes</t>
  </si>
  <si>
    <t>Tukuma novads, Džūlstes pagasts, "Mazkrāces", Džūkstes ūdens krātuve</t>
  </si>
  <si>
    <t>Valkas novads Vijciema pagasts, "Skripsti", uz Vijas upes</t>
  </si>
  <si>
    <t>Preiļu novads, Pelēču pagasts, uz Jāša upes</t>
  </si>
  <si>
    <t>Jaunpiebalgas novads, Jaunpiebalgas pagasts, uz Gaujas upes</t>
  </si>
  <si>
    <t>Smiltenes novads, Launkalnes pagasts, uz Rauzas upes</t>
  </si>
  <si>
    <t>Cesvaines novads, Cesvaines lauku terotorija, uz Kujas upes</t>
  </si>
  <si>
    <t>Valka, uz Pedeles upes</t>
  </si>
  <si>
    <t>Skrundas novads, Raņķu pagasts, Sudmalnieki, uz Ēnavas upes</t>
  </si>
  <si>
    <t>Preiļu novads, Aizkalnes pagasts, uz Jāša upes</t>
  </si>
  <si>
    <t>Jaunpiebalgas novads, Jaunpiebalgas pagastās, uz Gaujas upes</t>
  </si>
  <si>
    <t>Naukšēnu novads, Ķoņu pagasts, uz Rūjas upes</t>
  </si>
  <si>
    <t>Amatas novads, Nītaures pagasts, uz Mergupes</t>
  </si>
  <si>
    <t>Priekules novads, Bunkas pagasts, uz Vārtājas upes</t>
  </si>
  <si>
    <t>Talsu novads, Abavas pagasts, "Sendzirnavas", uz Virbupes</t>
  </si>
  <si>
    <t>Ciblas novads, Ciblas pagasts, uz Ludzas upes</t>
  </si>
  <si>
    <t>Ludzas novads, Isnaudas pagasts, uz Ludzas upes</t>
  </si>
  <si>
    <t>Rēzeknes novads, Stoļerovas pagasts, uz Rēzeknes upes</t>
  </si>
  <si>
    <t>Aiviekstē, Kalsnavas pag., Madonas nov.</t>
  </si>
  <si>
    <t>Jelgavas novads, Vilces pagasts, uz Svētes upes</t>
  </si>
  <si>
    <t>Gulbenes novads, Lejasciema pagasts, "Paideri", uz Gaujas upes</t>
  </si>
  <si>
    <t>Ikšķiles novads, Tīnūžu pagasts, uz  Mazās Juglas upes</t>
  </si>
  <si>
    <t>Kuldīgas novads, Rendas pagasts, uz Īvandes upes</t>
  </si>
  <si>
    <t>Aizputes novads, Kazdangas pagasts, uz Alokstes upes</t>
  </si>
  <si>
    <t>Līvānu novads,  uz Dubnas upes</t>
  </si>
  <si>
    <t>Beverīnas novads, Brenguļu pagasts, uz Abula upes</t>
  </si>
  <si>
    <t>Saldus novads, Lutriņu pagasts, Pakuļi, uz  Cieceres upes</t>
  </si>
  <si>
    <t>Gulbenes novads, Lejasciema pagasts, uz Gaujas upes</t>
  </si>
  <si>
    <t>Rezeknes novads, Nagļu pagasts, Nagļi, uz Maltas upes</t>
  </si>
  <si>
    <t>Neretas novads, Neretas pagasts,  uz Dienvidsusējas upes</t>
  </si>
  <si>
    <t>Daugavpils novads, Ambeļu pagasts, "Kalna kļavas", uz Dubnas upes</t>
  </si>
  <si>
    <t>Daugavpils novads, Ambeļu pagasts, "Dubeņecas dzirnavas", uz Dubnas upes</t>
  </si>
  <si>
    <t>Daugavpils novads, Ambeļu pagasts, "Upeskrasti", uz Dubnas upes</t>
  </si>
  <si>
    <t>Tērvetes novads, Augstkalnes pagasts, "Gulbīši", uz Svētes upes</t>
  </si>
  <si>
    <t>Tērvetes novads, Tērvetes pagasts, uz Auces upes</t>
  </si>
  <si>
    <t>Rundāles novads, Rundāles pagasts, "Rundāles ūdensdzirnavas", uz Īslīces upes</t>
  </si>
  <si>
    <t>Jelgavas novads, Platones pagasts, "Viduskroģeri", uz Platones upes</t>
  </si>
  <si>
    <t>Jelgavas novads, Lielplatones pagasts, "Ziedlejas", uz Platones upes</t>
  </si>
  <si>
    <t>Ogre, Brīvības iela 124/126, uz Ogres upes</t>
  </si>
  <si>
    <t>Ogres novads, Lēdmanes pagasts, uz Lobes upes</t>
  </si>
  <si>
    <t>Talsu novads, Lībagu pagasts, uz Stendes upes</t>
  </si>
  <si>
    <t>Smiltenes novads,  Palsmane,  uz Palsas upes</t>
  </si>
  <si>
    <t xml:space="preserve">Alūksnes novads, Alsviķu pagasts, </t>
  </si>
  <si>
    <t>Dundagas novads, Dundagas pagasts, "Pāce"  uz Pāces upes</t>
  </si>
  <si>
    <t>Gulbenes novads,  Lejasciema pagasts, uz Gaujas upes</t>
  </si>
  <si>
    <t>Gulbenes novads, Rankas pagasts, uz Gaujas upes</t>
  </si>
  <si>
    <t>Raunas novads, Raunas pagasts, "Dzirnavas", uz Raunas upes</t>
  </si>
  <si>
    <t>Smiltenes novads, Palsmanes pagasts, uz Šepkas upes</t>
  </si>
  <si>
    <t>Engures  novads, Engures pagasts, uz Kalnupes</t>
  </si>
  <si>
    <t>Talsu novads, Virbu pagasts, "Dzelzāmuri", uz Virbupes</t>
  </si>
  <si>
    <t>Valkas novads, Grundzāles pagasts, uz Vizlas upes</t>
  </si>
  <si>
    <t>Salas novads, Salas pagasts, uz Ziemeļsusējas upes</t>
  </si>
  <si>
    <t>Gulbene novads, Rankas pagasts, uz Gaujas upes</t>
  </si>
  <si>
    <t>Garkalnes novads, uz Tumšupes</t>
  </si>
  <si>
    <t>Mazsalacas novads, Ramatas pagasts, uz Ramatas upes</t>
  </si>
  <si>
    <t>Nikrāces novads, Nīkrāces pagasts, Bērzkrogs, "Urbuļi"</t>
  </si>
  <si>
    <t>Valkas novads, Pedele, uz Pedeles upes</t>
  </si>
  <si>
    <t>Pļaviņu novads, Aiviekstes pagasts, uz Aiviekstes upes</t>
  </si>
  <si>
    <t>Madonas novads, Ļaudonas pagasts,  Ļaudona, uz Svētupes</t>
  </si>
  <si>
    <t>Dobeles novads, Bikstu pagasts, uz Bērzes upes</t>
  </si>
  <si>
    <t>Mālpils novads, Mālpils pagasts, uz Sudas upe</t>
  </si>
  <si>
    <t>Gulbenes novads,  Lejasciema pagasts, uz Sudaliņas upes</t>
  </si>
  <si>
    <t>Skrundas novads, Nīkrāces pagasts, "Dzirnavas", uz Imala upes</t>
  </si>
  <si>
    <t>Mālpils novads, Sidgunda, uz Lielās Juglas upes</t>
  </si>
  <si>
    <t>Kuldīgas novads, Padures pagasts,  uz Padures upes</t>
  </si>
  <si>
    <t>Aizputes novads, Lažas pagasts, uz Alokstes upes</t>
  </si>
  <si>
    <t>Kuldīgas novads, Ēdoles pagasts, uz Vankas upes</t>
  </si>
  <si>
    <t>Jelgavas novads, Vilces pagasts, uz  Svētes upes</t>
  </si>
  <si>
    <t>Skrundas novads, Rudbāržu pagasts, uz Kojas upes</t>
  </si>
  <si>
    <t>Ērgļu novads, Sausnējas pagasts uz Ogres upes</t>
  </si>
  <si>
    <t>Vecpiebalgas novads, Inešu pagasts, uz Orisāres upes</t>
  </si>
  <si>
    <t>Jaunpils novads, Viesatas pagasts, uz Viesatas upes</t>
  </si>
  <si>
    <t>Pļaviņu novads, Aiviekstes pagasts, "Krievciema ūdensdzirnavas", uz Viesatas upes</t>
  </si>
  <si>
    <t>Talsu novads, Strazdu pagasts, uz Dzirnavupītes</t>
  </si>
  <si>
    <t>Ilūkste, uz Ilūkstes upes</t>
  </si>
  <si>
    <t>Ilūkstes novads, Šederas pagasts, uz Ilūkstes upes</t>
  </si>
  <si>
    <t>Krāslavas novads, Kaplavas pagasts, uz  Vileikas upes</t>
  </si>
  <si>
    <t>Saldus, "Dzirnavnieki", uz Cieceres upes</t>
  </si>
  <si>
    <t>Saldus novads, Zaņas pagasts, uz Zaņas upes</t>
  </si>
  <si>
    <t>Zilupe, Raiņa iela 27, uz Zilupes upes</t>
  </si>
  <si>
    <t>OI ietvaros iepirktais apjoms, kWh</t>
  </si>
  <si>
    <t>Jaudas maksājums, EUR</t>
  </si>
  <si>
    <t>Jelgava, Rūpniecības iela 73A</t>
  </si>
  <si>
    <t>Durbes novads, Tadaiķu pagasts, Lieģi, Celtnieku iela 3</t>
  </si>
  <si>
    <t>Salas pagasts, Sala, Kalna iela 3a</t>
  </si>
  <si>
    <t>Olaines novads, Olaine, Celtnieku iela 3B</t>
  </si>
  <si>
    <t>Olaines novads, Olaine, Celtnieku iela 3C</t>
  </si>
  <si>
    <t>Olaines novads, Olaine, Celtnieku iela 3D</t>
  </si>
  <si>
    <t>Daugavpils, Silikātu iela 8A</t>
  </si>
  <si>
    <t>Ogre, Akmeņu iela 43d</t>
  </si>
  <si>
    <t>Rēzekne, Atbrīvošanas aleja 155a</t>
  </si>
  <si>
    <t>Jūrmala, Viestura iela 24</t>
  </si>
  <si>
    <t>Mārupes novads, Jaunmārupe, Mazcenu aleja 41-4</t>
  </si>
  <si>
    <t>Rīga, Skanstes iela 21</t>
  </si>
  <si>
    <t>Rīga, Dzirciema iela 121</t>
  </si>
  <si>
    <t>Tērvetes novads, Tērvetes pagasts, "Alusdarītava"</t>
  </si>
  <si>
    <t>Tērvetes novads, "Jātnieki"</t>
  </si>
  <si>
    <t>Līvānu novads, Turku pagasts, "Gandrs"</t>
  </si>
  <si>
    <t>Kokneses novads, Bebru pagasts, "Kalnadomēni"</t>
  </si>
  <si>
    <t>Jelgavas novads, Sesavas pagasts, Eleja, "Lāses"</t>
  </si>
  <si>
    <t>Stopiņu novads, Ulbroka, Acones iela 10</t>
  </si>
  <si>
    <t>Auces novads, Bēnes pagasts, Bēne, Rūpniecības iela 2D</t>
  </si>
  <si>
    <t>Jelgavas novads, Vircavas pagasts, "Bionārzbūti"</t>
  </si>
  <si>
    <t>Inčukalna novads, Inčukalns, Plānupes iela 34A</t>
  </si>
  <si>
    <t>Jaunjelgavas pagasts, Jaunjelgava, Smilšu iela 3c</t>
  </si>
  <si>
    <t>Inčukalna novads, Inčukalna pagasts, "Tiltiņi"</t>
  </si>
  <si>
    <t>Jēkabpils, Madonas iela 6D</t>
  </si>
  <si>
    <t>Jēkabpils, Aizupes iela 1A</t>
  </si>
  <si>
    <t>Ērgļu novads,  Ērgļi, Rīgas iela 14, uz Ogres upes</t>
  </si>
  <si>
    <t>Aizkraukes novads,  Mazzalves pagasts, "Grīvnieki", uz Dienvidsusējas upes</t>
  </si>
  <si>
    <t>Skrīveru novads, "Gravas", Līču HES</t>
  </si>
  <si>
    <t>Pļaviņu novads, Aiviekstes pagasts, Krievciems, Vēžu HES</t>
  </si>
  <si>
    <t>Priekules novads, Priekules pagasts, "Jaunarāji"</t>
  </si>
  <si>
    <t>Winergy, SIA</t>
  </si>
  <si>
    <t>BIODEGVIELA, SIA</t>
  </si>
  <si>
    <t>LIEPĀJAS RAS, SIA,</t>
  </si>
  <si>
    <t>Piejūra Energy, SIA</t>
  </si>
  <si>
    <t>PRIEKULES BIOENERĢIJA, SIA</t>
  </si>
  <si>
    <t>SPRŪŽEVA M, SIA</t>
  </si>
  <si>
    <t>LIEPĀJAS ENERĢIJA, SIA</t>
  </si>
  <si>
    <t>BALTNORVENT, SIA, Latvijas Vācijas kopuzņ.</t>
  </si>
  <si>
    <t>ROSME, SIA</t>
  </si>
  <si>
    <t>Rietumu elektriskie tīkli, SIA</t>
  </si>
  <si>
    <t>CONATUS BIOenergy, SIA</t>
  </si>
  <si>
    <t>AG 21, SIA Stašķeviču dz. HES</t>
  </si>
  <si>
    <t>GA 21, SIA Bikstupes HES</t>
  </si>
  <si>
    <t>GA 21, SIA Zāģeru dz.HES</t>
  </si>
  <si>
    <t>HS Bēne, SIA</t>
  </si>
  <si>
    <t>Ilpeks, SIA</t>
  </si>
  <si>
    <t>West Energo, SIA Upmaļu HES</t>
  </si>
  <si>
    <t>West Energo, SIA Šederes HES</t>
  </si>
  <si>
    <t>West Energo, SIA Ilūkstes HES</t>
  </si>
  <si>
    <t>Latvenergo, AS TEC-1</t>
  </si>
  <si>
    <t>Latvenergo, AS TEC-2</t>
  </si>
  <si>
    <t>Ražotājs</t>
  </si>
  <si>
    <t>Kopā:</t>
  </si>
  <si>
    <t>Biogāzes stacijas kopā:</t>
  </si>
  <si>
    <t>Biomasas stacijas kopā:</t>
  </si>
  <si>
    <t>Hidroelektrostacijas kopā:</t>
  </si>
  <si>
    <t>Vēja elektrostacijas kopā:</t>
  </si>
  <si>
    <t>Pavisam kopā:</t>
  </si>
  <si>
    <t>RTU ENERĢIJA, SIA</t>
  </si>
  <si>
    <t>ZAĻĀ DĀRZNIECĪBA, SIA</t>
  </si>
  <si>
    <t>Jelgavas novads, Zaļenieku pagasts, "Mežacīruļi"</t>
  </si>
  <si>
    <t>Latvi Dan Agro, SIA</t>
  </si>
  <si>
    <t>"Ošlejas", Jaunbērzes pagasts, Dobeles novads</t>
  </si>
  <si>
    <t>Tehnikas iela 15, Auce, Auces novads</t>
  </si>
  <si>
    <t>Gaismas iela 4, Vecpiebalga, Vecpiebalgas pagsts, Vecpiebalgas novads</t>
  </si>
  <si>
    <t>"Jaunolaines katlu māja", Jaunolaine, Jaunolaines pagasts, Jaunolaines novads</t>
  </si>
  <si>
    <t>HOP Z, SIA</t>
  </si>
  <si>
    <t>"Latvāņi", Bērzaunes pagasts, Madonas novads</t>
  </si>
  <si>
    <t>"Gaismas", Aizkraukles pagasts, Aizkraukles novads</t>
  </si>
  <si>
    <t>Enertec Krustpils, SIA</t>
  </si>
  <si>
    <t>Auces BES, SIA</t>
  </si>
  <si>
    <t>Pelikana, SIA</t>
  </si>
  <si>
    <t>Bioenerģija VT</t>
  </si>
  <si>
    <t>Turbo Enerģija, SIA</t>
  </si>
  <si>
    <t>Adeptus Renewable Energy, SIA</t>
  </si>
  <si>
    <t>Taurenes koģenerācijas stacija, SIA</t>
  </si>
  <si>
    <t>Egg Energy, SIA</t>
  </si>
  <si>
    <t>Vegi eco, SIA</t>
  </si>
  <si>
    <t>"Koģenerācijas stacija", Taurene, Taurenes pagasts, Vecpiebalgas novads</t>
  </si>
  <si>
    <t>Atbrīvošanas aleja 169A, Rēzekne</t>
  </si>
  <si>
    <t>SEN reģistra Nr.</t>
  </si>
  <si>
    <t>GRAANUL INVEST ENERGY, SIA</t>
  </si>
  <si>
    <t>DJF, SIA</t>
  </si>
  <si>
    <t>Tukums, Tulpju iela 2A</t>
  </si>
  <si>
    <t>Agro Cemeri, SIA</t>
  </si>
  <si>
    <t>Technological Solutions, SIA</t>
  </si>
  <si>
    <t>Vides enerģija, SIA</t>
  </si>
  <si>
    <t>"Veckroģeļi", Cieceres pagasts, Brocēnu novads</t>
  </si>
  <si>
    <t>"Katlu māja", Degoles pagasts, Tukuma novads</t>
  </si>
  <si>
    <t>”Ūdri”, “Namiķi”, Medzes pagasts, Grobiņas novads</t>
  </si>
  <si>
    <t>Golden Eagle, SIA, Degole</t>
  </si>
  <si>
    <t>„Džūkstes katlu māja”, Džūkstes pagasts, Tukuma novads</t>
  </si>
  <si>
    <t>Golden Eagle, SIA, Džūkste</t>
  </si>
  <si>
    <t>„Skaidas”, Slampes pagasts, Tukuma novads</t>
  </si>
  <si>
    <t>„Centra katlu māja”, Tumes pagasts, Tukuma novads</t>
  </si>
  <si>
    <t>Golden Eagle, SIA, Slampe</t>
  </si>
  <si>
    <t>Golden Eagle, SIA, Tume</t>
  </si>
  <si>
    <t>Eko NRG, SIA</t>
  </si>
  <si>
    <t>Dobeles Eko, SIA</t>
  </si>
  <si>
    <t>„Kurbadi”, Bērzes pagasts, Dobeles novads</t>
  </si>
  <si>
    <t>„Avoti Elektro”, Lizuma pagasts, Gulbenes novads</t>
  </si>
  <si>
    <t>Energia verde, SIA</t>
  </si>
  <si>
    <t>LATSAULE, SIA (Aizupes iela 1A)</t>
  </si>
  <si>
    <t>LATSAULE, SIA (Madonas iela 6D)</t>
  </si>
  <si>
    <t>RĪGAS SILTUMS, AS (Siltuma iela 6)</t>
  </si>
  <si>
    <t>BALTENEKO, SIA, Kadaga</t>
  </si>
  <si>
    <t>B-Energo, SIA (18.novembra iela)</t>
  </si>
  <si>
    <t>Biosil, SIA (18.novembra iela)</t>
  </si>
  <si>
    <t>Dienvidlatgales īpašumi, SIA (18.novembra iela)</t>
  </si>
  <si>
    <t>RB Vidzeme, SIA (18.novembra iela)</t>
  </si>
  <si>
    <t>Biosil, SIA (Silikātu iela)</t>
  </si>
  <si>
    <t>Dienvidlatgales īpašumi, SIA (Silikātu iela)</t>
  </si>
  <si>
    <t>RB Vidzeme, SIA (Silikātu iela)</t>
  </si>
  <si>
    <t>Daugavpils siltumtīkli, PAS, Cietoksnis</t>
  </si>
  <si>
    <t>Daugavpils siltumtīkli, PAS, Čerepova</t>
  </si>
  <si>
    <t>Daugavpils siltumtīkli, PAS, Ruģeļi</t>
  </si>
  <si>
    <t>GROBIŅAS NAMSERVISS, SIA (Celtnieku iela)</t>
  </si>
  <si>
    <t>LIELVĀRDES REMTE, SIA (Avotu iela)</t>
  </si>
  <si>
    <t>LIELVĀRDES REMTE, SIA (E.Kauliņa aleja)</t>
  </si>
  <si>
    <t>LIEPĀJAS ROKĀDE 2, SIA, Kapsēde</t>
  </si>
  <si>
    <t>LIEPĀJAS ROKĀDE 2, SIA, Robežnieki</t>
  </si>
  <si>
    <t>OGRES BIOENERĢIJA, SIA (Akmeņu iela)</t>
  </si>
  <si>
    <t>OGRES BIOENERĢIJA, SIA (Brīvības iela)</t>
  </si>
  <si>
    <t>Residence Energy, AS, Saurieši</t>
  </si>
  <si>
    <t>Residence Energy, AS, Ulbroka</t>
  </si>
  <si>
    <t>Residence Energy, AS, Upeslejas</t>
  </si>
  <si>
    <t>„Strengu skujas”, Salaspils pagasts, Salaspils novads</t>
  </si>
  <si>
    <t>Rīga, Siltuma iela 6</t>
  </si>
  <si>
    <t>NBT5 Energy, SIA, Oši-1 (ex. Ošmaļi Energy, SIA)</t>
  </si>
  <si>
    <t>NBT5 Energy, SIA, Oši-2 (ex. Ošmaļi Energy, SIA)</t>
  </si>
  <si>
    <t>NBT5 Energy, SIA, Ošlejas 1 (ex. Ošmaļi Energy, SIA)</t>
  </si>
  <si>
    <t>NBT5 Energy, SIA, Ošlejas 2 (ex. Ošmaļi Energy, SIA)</t>
  </si>
  <si>
    <t>NBT5 Energy, SIA (ex. ARSENAL ENERGY, SIA)</t>
  </si>
  <si>
    <t>Ziedi JP, AS (ex. BIO ZIEDI, SIA)</t>
  </si>
  <si>
    <t>Iepirkuma summa bez PVN, EUR</t>
  </si>
  <si>
    <t>Atbalsts virs tirgus cenas, EUR</t>
  </si>
  <si>
    <t>Rūjiena, Pilskalna iela 8, uz Rūjas upes</t>
  </si>
  <si>
    <t>CSA poligons "Getliņi", Kaudzīšu iela 57, Rumbula, Stopiņu novads</t>
  </si>
  <si>
    <t>"Lenkas", Vērgales pagasts, Pāvilostas novads</t>
  </si>
  <si>
    <t>"Jaunlīvi", "Ekolīvi", Nīcas pagasts, Nīcas novads</t>
  </si>
  <si>
    <t>"Enerģija", Mežvidu pagasts, Kārsavas novads</t>
  </si>
  <si>
    <t>“Lidlauks Viens”, Krustpils pagasts, Krustpils novads</t>
  </si>
  <si>
    <t>“Lidlauks Trīs”, Krustpils pagasts, Krustpils novads</t>
  </si>
  <si>
    <t>“Lidlauks Divi”, Krustpils pagasts, Krustpils novads</t>
  </si>
  <si>
    <t>Mārupes novads, Jaunmārupes ciems, Mazcenu aleja 41-3</t>
  </si>
  <si>
    <t>Jelgavas novads, Lielplatones pagasts, "Līgo Jumis"</t>
  </si>
  <si>
    <t>Tukuma novads, Lestenes pagasts, "Agro Lestene"</t>
  </si>
  <si>
    <t>Saldus novads, Saldus pagasts, "Jaunstraumēni"</t>
  </si>
  <si>
    <t>"A/S Balticovo", "Koģenerācijas rūpnīca", Iecavas novads</t>
  </si>
  <si>
    <t>Preiļi, Kārsavas iela 1B</t>
  </si>
  <si>
    <t>FORTUM LATVIA, SIA</t>
  </si>
  <si>
    <t>Divjumi, SIA</t>
  </si>
  <si>
    <t>INTERNATIONAL INVESTMENTS, AS</t>
  </si>
  <si>
    <t>SIDGUNDA BIO, SIA</t>
  </si>
  <si>
    <t>Brakšķu Enerģija, SIA</t>
  </si>
  <si>
    <t>Agro Lestene, AS</t>
  </si>
  <si>
    <t>AGROFIRMA TĒRVETE, AS (Alusdarītava)</t>
  </si>
  <si>
    <t>AGROFIRMA TĒRVETE, AS (Jātnieki)</t>
  </si>
  <si>
    <t>"Rolaviņas" un "Irbenāji", Grobiņas pagasts, Grobiņas novads</t>
  </si>
  <si>
    <t>"Apogi", "Vēji", Grobiņas pagasts, Grobiņas novads</t>
  </si>
  <si>
    <t>"Apogi-Plūdoņi", Grobiņas pagasts, Grobiņas novads</t>
  </si>
  <si>
    <t>"Kālīši", "Ievas", Grobiņas pagasts, Grobiņas novads</t>
  </si>
  <si>
    <t>"Lāči", "Vīnogas", Grobiņas pagasts, Grobiņas novads</t>
  </si>
  <si>
    <t>"Saulkalni", "Kalniņi", Grobiņas pagasts, Grobiņas novads</t>
  </si>
  <si>
    <t>"Birzgaļi", "Zemzarīši", Grobiņas pagasts, Grobiņas novads</t>
  </si>
  <si>
    <t>"Dāvidnieki", "Birzgaļi", Grobiņas pagasts, Grobiņas novads</t>
  </si>
  <si>
    <t>"Ievas", Grobiņas pagasts, Grobiņas novads</t>
  </si>
  <si>
    <t>"Rožkalniņi", Grobiņas pagasts, Grobiņas novads</t>
  </si>
  <si>
    <t>"Jaunsidrabenes", Grobiņas pagasts, Grobiņas novads</t>
  </si>
  <si>
    <t>Getliņi EKO, SIA</t>
  </si>
  <si>
    <t>Zaļās zemes enerģija, AS</t>
  </si>
  <si>
    <t>Skrīveru novads, "Veibēni 1"</t>
  </si>
  <si>
    <t>Vecsiljāņi, SIA</t>
  </si>
  <si>
    <t>Daugavpils, Silikātu iela 8-1C</t>
  </si>
  <si>
    <t>Daugavpils, Silikātu iela 8-1D</t>
  </si>
  <si>
    <t>Daugavpils, Silikātu iela 8-1B</t>
  </si>
  <si>
    <t>Daugavpils, Silikātu iela 8-1A</t>
  </si>
  <si>
    <t>Fortum Daugavpils, SIA (ex. BK ENERĢIJA, SIA)</t>
  </si>
  <si>
    <t>Mednieku iela 10, Aizkraukle</t>
  </si>
  <si>
    <t>Daugavpils, 18.novembra iela 2B-4</t>
  </si>
  <si>
    <t>Daugavpils, 18.novembra iela 2B-5</t>
  </si>
  <si>
    <t>Daugavpils, 18.novembra iela 2B-3</t>
  </si>
  <si>
    <t>Daugavpils, 18.novembra iela 2B-2</t>
  </si>
  <si>
    <t>E-genitor, SIA (ex. Arena Cogeneration, SIA)</t>
  </si>
  <si>
    <t>Līgo, Vintera Jelgavas rajona zemnieku saimniecība</t>
  </si>
  <si>
    <t>Pilslejas, Bebru pagasta U.Krievāra zemnieku saimniecība</t>
  </si>
  <si>
    <t>"Kokzāģētava", Valkas pagasts, Valkas novads</t>
  </si>
  <si>
    <t>Mārupes novads, Jaunmārupe, "Imaku ferma"</t>
  </si>
  <si>
    <t>ZEMTURI ZS, SIA</t>
  </si>
  <si>
    <t>Venstpils novads, Tārgales pagasts, "Platenes pļavas", "Kamārcīte"</t>
  </si>
  <si>
    <t>Vecauce, Sabiedrība ar ierobežotu atbildību LATVIJAS LAUKSAIMNIECĪBAS UNIVERSITĀTES MĀCĪBU UN PĒTĪJUMU SAIMNIECĪBA</t>
  </si>
  <si>
    <t>Energy Resources, Rēzeknes speciālās ekonomiskās zonas SIA (ex. SIA "Atmosclear CHP")</t>
  </si>
  <si>
    <t>AĢES DZIRNAVAS, SIA Aģes dzirnavu HES</t>
  </si>
  <si>
    <t>Tukuma rajona Irlavas pagasta G. Grīga "Bišpēteru" zemnieka saimniecība</t>
  </si>
  <si>
    <t>AVOTI, Pampāļu pagasta zemnieku saimniecība</t>
  </si>
  <si>
    <t>IU CEĻŠ, SIA Trikātas HES</t>
  </si>
  <si>
    <t>Dzirnas DLS, SIA</t>
  </si>
  <si>
    <t>DZIRNAVAS, Dobeles rajona Bērzes pagasta zemnieku saimniecība Bērzes HES</t>
  </si>
  <si>
    <t>DZIRNAVAS, Gārsenes pagasta A.Spoles zemnieku saimniecība Gārsenes HES</t>
  </si>
  <si>
    <t>DZIRNAVAS, Saldus rajona Brocēnu pilsētas zemnieku saimniecība Cieceres HES</t>
  </si>
  <si>
    <t>Dzirnavas, Tukuma rajona Sēmes pagasts, Sēmes HES</t>
  </si>
  <si>
    <t>DZIRNAVAS-K, SIA Kārlīšu dz HES</t>
  </si>
  <si>
    <t>EZERSPĪĶI, Saldus rajona Šķēdes pagasta zemnieku saimniecība Gravas HES</t>
  </si>
  <si>
    <t>EZERSPĪĶI, Saldus rajona Šķēdes pagasta zemnieku saimniecība Šķēdes HES</t>
  </si>
  <si>
    <t>EZERSPĪĶI, Saldus rajona Šķēdes pagasta zemnieku saimniecība Spīķu HES</t>
  </si>
  <si>
    <t>EZERSPĪĶI, Saldus rajona Šķēdes pagasta zemnieku saimniecība, Vecdzirnavas HES</t>
  </si>
  <si>
    <t>GRANTIŅI,Nīgrandes pagasta zemnieku saimniecība , Grantiņu HES</t>
  </si>
  <si>
    <t>GRANTIŅI,Nīgrandes pagasta zemnieku saimniecība, Lejnieku HES</t>
  </si>
  <si>
    <t>Jaunkraukļi, Andras Cibuļskas Ādažu pagasta zemnieku saimniecība, Mazkrāču HES</t>
  </si>
  <si>
    <t>JAUNLEZDIŅI, Valkas rajona Vijciema pagasta zemnieku saimniecība, Skripstu HES</t>
  </si>
  <si>
    <t>JEISKAS DZIRNAVAS, Valkas rajona Launkalnes pagasta I. Ērgles zemnieka saimniecība, Jeiskas dz. HES</t>
  </si>
  <si>
    <t>KALNA KĀRKLI, Sabiedrība ar ierobežotu atbildību Dzirnavu HES, Kalna Kārklu HES</t>
  </si>
  <si>
    <t>KALNDZIRNAVAS, Valkas pilsētas sabiedrība ar ierobežotu atbildību, Kalndzirnavas HES</t>
  </si>
  <si>
    <t>KARĪNA, Norvaiša individuālais uzņēmums, Sudmalnieku HES</t>
  </si>
  <si>
    <t>KRĪGAĻU DZIRNAVAS, SIA Krīgaļu dz.HES</t>
  </si>
  <si>
    <t>MHK ABULS, SIA S Brenguļu HES</t>
  </si>
  <si>
    <t>MHK ABULS, SIA Pakuļu HES</t>
  </si>
  <si>
    <t>MHK ABULS, SIA Sinoles HES</t>
  </si>
  <si>
    <t>OZOLKALNI, Zemnieku saimniecība Dižstendes HES</t>
  </si>
  <si>
    <t>RAUZAS DZIRNAVAS, Smiltenes novada Palsmanes pagasta Sanitas Ozoliņas-Šmites zemnieka saimniecība Rauzas dz HES</t>
  </si>
  <si>
    <t>SKUĶĪŠU DZIRNAVAS, Rīgas rajona Garkalnes pagasta zemnieku saimniecība, Skuķīšu dz. HES</t>
  </si>
  <si>
    <t>SL PLUS, SIA Rauskas HES</t>
  </si>
  <si>
    <t>Slugas, E.Kārkliņa Nīkrāces pagasta zemnieku saimniecība</t>
  </si>
  <si>
    <t>STIEBRIŅI, Kalsnavas pagasta J.Rudzīša zemnieku saimniecība Vilnas f-kas HES</t>
  </si>
  <si>
    <t>VN ŪDENS-DZIRNAVAS, SIA Ūdensdzirnavu HES</t>
  </si>
  <si>
    <t>ZAĶĪŠI, Saldus rajona Zirņu pagasta zemnieku saimniecība, Dirnavnieku HES</t>
  </si>
  <si>
    <t>IMPAKT, Rīgas pilsētas sabiedrība ar ierobežotu atbildību firma</t>
  </si>
  <si>
    <t>OLENERGO, AS</t>
  </si>
  <si>
    <t>Ādažu novads, Kadaga, Kadagas katlumāja</t>
  </si>
  <si>
    <t>Daugavpils, Marijas iela 1</t>
  </si>
  <si>
    <t>Jelgavas novads, Lielplatones pagasts, "Līgo"</t>
  </si>
  <si>
    <t>Stopiņu novads, Rumbula, Kaudzīšu iela 57</t>
  </si>
  <si>
    <t>"Līgotnes", Auces pilsēta ar lauku teritoriju, Auces novads</t>
  </si>
  <si>
    <t>Vecpiebalgas novads, Inešu pagasts, "Angārs"</t>
  </si>
  <si>
    <t>Pāvilostas novads, Vērgales pagasts, "Lenkas"</t>
  </si>
  <si>
    <t>"Jaunslovašēni", "Ekoslovašēni", Cesvaines pagasts, Cesvaines novads</t>
  </si>
  <si>
    <t>TUKUMS DH, SIA (Tulpju iela 2A)</t>
  </si>
  <si>
    <t>Berķenes dzirnavas, Vilces pagasta zemnieku saimniecība (ex. ZS LĪDUMI), Berķenes HES</t>
  </si>
  <si>
    <t>W.e.s.1, SIA</t>
  </si>
  <si>
    <t>W.e.s.2. SIA</t>
  </si>
  <si>
    <t>W.e.s.3. SIA</t>
  </si>
  <si>
    <t>W.e.s.4, SIA</t>
  </si>
  <si>
    <t>W.e.s.5, SIA</t>
  </si>
  <si>
    <t>W.e.s.6, SIA</t>
  </si>
  <si>
    <t>W.e.s.7, SIA</t>
  </si>
  <si>
    <t>W.e.s.8, SIA</t>
  </si>
  <si>
    <t>W.e.s.9, SIA</t>
  </si>
  <si>
    <t>W.e.s.10, SIA</t>
  </si>
  <si>
    <t>W.e.s.11, SIA</t>
  </si>
  <si>
    <t>W.e.s.12, SIA</t>
  </si>
  <si>
    <t>W.e.s.13, SIA</t>
  </si>
  <si>
    <t>W.e.s.15, SIA</t>
  </si>
  <si>
    <t>W.e.s.16, SIA</t>
  </si>
  <si>
    <t>W.e.s.17, SIA</t>
  </si>
  <si>
    <t>W.e.s.18, SIA</t>
  </si>
  <si>
    <t>Daugavpils novads, Skrudalienas pagasts, "Skaista"</t>
  </si>
  <si>
    <t>Mālpils novads, "Smaidas", uz Mergupes</t>
  </si>
  <si>
    <t>2020.gads</t>
  </si>
  <si>
    <t>B-Energo, SIA (Silikātu iela)</t>
  </si>
  <si>
    <t>Salaspils novads, Granīta 31</t>
  </si>
  <si>
    <t>JAUNDZELVES, ZS</t>
  </si>
  <si>
    <t>Limbažu novads, Katvaru pagasts, "Jaundzelves"</t>
  </si>
  <si>
    <t>Delta Zaļā Enerģija, SIA</t>
  </si>
  <si>
    <t>Naukšēnu novads, Naukšēnu pagasts, "Deltas"</t>
  </si>
  <si>
    <t>RĒZEKNES SILTUMTĪKLI, SIA (Atbrīvošanas aleja)</t>
  </si>
  <si>
    <t>RĒZEKNES SILTUMTĪKLI, SIA (M.Rancāna iela)</t>
  </si>
  <si>
    <t>"Koģenerācijas stacija", Novadnieku pagasts, Saldus novads</t>
  </si>
  <si>
    <t>VECPIEBALGAS DZIRNAVAS, Edgara Bērzkalna individuālais uzņēmums, Inešu HES</t>
  </si>
  <si>
    <t>560.not.</t>
  </si>
  <si>
    <t>561.not.</t>
  </si>
  <si>
    <t>Dabasgāzes stacijas kopā:</t>
  </si>
  <si>
    <t>Sigulda, Pulkveža Brieža iela 109E</t>
  </si>
  <si>
    <t>Sigulda, Pulkveža Brieža iela 109F</t>
  </si>
  <si>
    <t>29.12.2008/24.09.2013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</si>
</sst>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#,##0.00000"/>
    <numFmt numFmtId="166" formatCode="#,##0.000"/>
    <numFmt numFmtId="167" formatCode="#,##0.0000"/>
    <numFmt numFmtId="168" formatCode="#,##0.000000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9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1" applyBorder="1" applyAlignment="1">
      <alignment horizontal="left" vertical="center"/>
    </xf>
    <xf numFmtId="4" fontId="3" fillId="2" borderId="14" xfId="1" applyNumberFormat="1" applyFill="1" applyBorder="1" applyAlignment="1">
      <alignment horizontal="center" vertical="center"/>
    </xf>
    <xf numFmtId="164" fontId="3" fillId="2" borderId="14" xfId="1" applyNumberFormat="1" applyFill="1" applyBorder="1" applyAlignment="1">
      <alignment horizontal="center" vertical="center"/>
    </xf>
    <xf numFmtId="4" fontId="3" fillId="2" borderId="15" xfId="1" applyNumberFormat="1" applyFill="1" applyBorder="1" applyAlignment="1">
      <alignment horizontal="center" vertical="center"/>
    </xf>
    <xf numFmtId="4" fontId="3" fillId="2" borderId="12" xfId="1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1" applyBorder="1" applyAlignment="1">
      <alignment horizontal="left" vertical="center"/>
    </xf>
    <xf numFmtId="4" fontId="3" fillId="2" borderId="18" xfId="1" applyNumberFormat="1" applyFill="1" applyBorder="1" applyAlignment="1">
      <alignment horizontal="center" vertical="center"/>
    </xf>
    <xf numFmtId="164" fontId="3" fillId="2" borderId="18" xfId="1" applyNumberFormat="1" applyFill="1" applyBorder="1" applyAlignment="1">
      <alignment horizontal="center" vertical="center"/>
    </xf>
    <xf numFmtId="4" fontId="3" fillId="2" borderId="19" xfId="1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" fontId="3" fillId="2" borderId="20" xfId="1" applyNumberFormat="1" applyFill="1" applyBorder="1" applyAlignment="1">
      <alignment horizontal="center" vertical="center"/>
    </xf>
    <xf numFmtId="164" fontId="3" fillId="2" borderId="20" xfId="1" applyNumberFormat="1" applyFill="1" applyBorder="1" applyAlignment="1">
      <alignment horizontal="center" vertical="center"/>
    </xf>
    <xf numFmtId="4" fontId="3" fillId="2" borderId="21" xfId="1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4" fontId="3" fillId="2" borderId="27" xfId="1" applyNumberFormat="1" applyFill="1" applyBorder="1" applyAlignment="1">
      <alignment horizontal="center" vertical="center"/>
    </xf>
    <xf numFmtId="164" fontId="3" fillId="2" borderId="27" xfId="1" applyNumberFormat="1" applyFill="1" applyBorder="1" applyAlignment="1">
      <alignment horizontal="center" vertical="center"/>
    </xf>
    <xf numFmtId="4" fontId="3" fillId="2" borderId="28" xfId="1" applyNumberForma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3" fillId="2" borderId="24" xfId="1" applyNumberFormat="1" applyFill="1" applyBorder="1" applyAlignment="1">
      <alignment horizontal="center" vertical="center"/>
    </xf>
    <xf numFmtId="164" fontId="3" fillId="2" borderId="24" xfId="1" applyNumberFormat="1" applyFill="1" applyBorder="1" applyAlignment="1">
      <alignment horizontal="center" vertical="center"/>
    </xf>
    <xf numFmtId="4" fontId="3" fillId="2" borderId="10" xfId="1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" fillId="0" borderId="34" xfId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3" fillId="0" borderId="32" xfId="1" applyBorder="1" applyAlignment="1">
      <alignment horizontal="left" vertical="center"/>
    </xf>
    <xf numFmtId="0" fontId="3" fillId="0" borderId="34" xfId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3" fillId="2" borderId="39" xfId="1" applyNumberFormat="1" applyFill="1" applyBorder="1" applyAlignment="1">
      <alignment horizontal="center" vertical="center"/>
    </xf>
    <xf numFmtId="3" fontId="3" fillId="2" borderId="40" xfId="1" applyNumberFormat="1" applyFill="1" applyBorder="1" applyAlignment="1">
      <alignment horizontal="center" vertical="center"/>
    </xf>
    <xf numFmtId="3" fontId="3" fillId="2" borderId="41" xfId="1" applyNumberFormat="1" applyFill="1" applyBorder="1" applyAlignment="1">
      <alignment horizontal="center" vertical="center"/>
    </xf>
    <xf numFmtId="3" fontId="3" fillId="2" borderId="42" xfId="1" applyNumberFormat="1" applyFill="1" applyBorder="1" applyAlignment="1">
      <alignment horizontal="center" vertical="center"/>
    </xf>
    <xf numFmtId="0" fontId="0" fillId="0" borderId="16" xfId="0" applyFont="1" applyBorder="1"/>
    <xf numFmtId="14" fontId="5" fillId="0" borderId="16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 vertical="center"/>
    </xf>
    <xf numFmtId="0" fontId="0" fillId="0" borderId="12" xfId="0" applyFont="1" applyBorder="1"/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3" fontId="3" fillId="2" borderId="44" xfId="1" applyNumberForma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0" xfId="1"/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1" fillId="2" borderId="41" xfId="1" applyNumberFormat="1" applyFont="1" applyFill="1" applyBorder="1" applyAlignment="1">
      <alignment horizontal="center" vertical="center"/>
    </xf>
    <xf numFmtId="3" fontId="3" fillId="0" borderId="41" xfId="1" applyNumberFormat="1" applyFill="1" applyBorder="1" applyAlignment="1">
      <alignment horizontal="center" vertical="center"/>
    </xf>
    <xf numFmtId="4" fontId="3" fillId="0" borderId="18" xfId="1" applyNumberFormat="1" applyFill="1" applyBorder="1" applyAlignment="1">
      <alignment horizontal="center" vertical="center"/>
    </xf>
    <xf numFmtId="164" fontId="3" fillId="0" borderId="18" xfId="1" applyNumberFormat="1" applyFill="1" applyBorder="1" applyAlignment="1">
      <alignment horizontal="center" vertical="center"/>
    </xf>
    <xf numFmtId="4" fontId="3" fillId="0" borderId="19" xfId="1" applyNumberForma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3" fontId="1" fillId="2" borderId="44" xfId="1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4" fontId="1" fillId="2" borderId="9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164" fontId="1" fillId="2" borderId="18" xfId="1" applyNumberFormat="1" applyFont="1" applyFill="1" applyBorder="1" applyAlignment="1">
      <alignment horizontal="center" vertical="center"/>
    </xf>
    <xf numFmtId="3" fontId="1" fillId="2" borderId="21" xfId="1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3" fillId="0" borderId="34" xfId="1" applyFill="1" applyBorder="1" applyAlignment="1">
      <alignment horizontal="left" vertical="center"/>
    </xf>
    <xf numFmtId="0" fontId="3" fillId="0" borderId="34" xfId="1" applyFill="1" applyBorder="1" applyAlignment="1">
      <alignment horizontal="center" vertical="center"/>
    </xf>
    <xf numFmtId="0" fontId="0" fillId="0" borderId="0" xfId="0" applyFill="1"/>
    <xf numFmtId="0" fontId="0" fillId="0" borderId="16" xfId="0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3" fillId="0" borderId="0" xfId="1" applyFill="1" applyBorder="1" applyAlignment="1">
      <alignment horizontal="left" vertical="center"/>
    </xf>
    <xf numFmtId="0" fontId="2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3" fontId="3" fillId="0" borderId="0" xfId="1" applyNumberFormat="1"/>
    <xf numFmtId="1" fontId="0" fillId="0" borderId="0" xfId="0" applyNumberFormat="1" applyAlignment="1">
      <alignment horizontal="center" vertical="center"/>
    </xf>
    <xf numFmtId="0" fontId="3" fillId="0" borderId="0" xfId="1" applyFill="1"/>
    <xf numFmtId="2" fontId="0" fillId="0" borderId="0" xfId="0" applyNumberFormat="1" applyFill="1" applyAlignment="1">
      <alignment horizontal="center" vertical="center"/>
    </xf>
    <xf numFmtId="2" fontId="3" fillId="0" borderId="0" xfId="1" applyNumberFormat="1" applyFill="1"/>
    <xf numFmtId="165" fontId="0" fillId="0" borderId="0" xfId="0" applyNumberFormat="1"/>
    <xf numFmtId="164" fontId="0" fillId="0" borderId="0" xfId="0" applyNumberFormat="1"/>
    <xf numFmtId="166" fontId="0" fillId="0" borderId="0" xfId="0" applyNumberFormat="1" applyAlignment="1">
      <alignment horizontal="center" vertical="center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4" fontId="0" fillId="0" borderId="0" xfId="0" applyNumberFormat="1"/>
    <xf numFmtId="2" fontId="0" fillId="0" borderId="0" xfId="0" applyNumberFormat="1"/>
    <xf numFmtId="3" fontId="0" fillId="0" borderId="26" xfId="0" applyNumberForma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4" fontId="1" fillId="0" borderId="0" xfId="0" applyNumberFormat="1" applyFont="1"/>
    <xf numFmtId="165" fontId="0" fillId="0" borderId="0" xfId="0" applyNumberFormat="1" applyFill="1"/>
    <xf numFmtId="168" fontId="0" fillId="0" borderId="0" xfId="0" applyNumberFormat="1" applyFill="1"/>
    <xf numFmtId="166" fontId="0" fillId="0" borderId="0" xfId="0" applyNumberFormat="1" applyFill="1"/>
    <xf numFmtId="0" fontId="0" fillId="0" borderId="10" xfId="0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3" fontId="1" fillId="2" borderId="43" xfId="0" applyNumberFormat="1" applyFont="1" applyFill="1" applyBorder="1" applyAlignment="1">
      <alignment horizontal="center" vertical="center"/>
    </xf>
    <xf numFmtId="0" fontId="0" fillId="0" borderId="22" xfId="0" applyFont="1" applyBorder="1"/>
    <xf numFmtId="0" fontId="1" fillId="2" borderId="18" xfId="0" applyFont="1" applyFill="1" applyBorder="1" applyAlignment="1">
      <alignment horizontal="right" vertical="center"/>
    </xf>
    <xf numFmtId="0" fontId="0" fillId="0" borderId="16" xfId="0" applyFont="1" applyFill="1" applyBorder="1"/>
    <xf numFmtId="0" fontId="2" fillId="0" borderId="4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</cellXfs>
  <cellStyles count="9">
    <cellStyle name="Normal" xfId="0" builtinId="0"/>
    <cellStyle name="Normal 12 2 2 3 2" xfId="8" xr:uid="{00000000-0005-0000-0000-000001000000}"/>
    <cellStyle name="Normal 12 3 2" xfId="2" xr:uid="{00000000-0005-0000-0000-000002000000}"/>
    <cellStyle name="Normal 12 3 2 4" xfId="3" xr:uid="{00000000-0005-0000-0000-000003000000}"/>
    <cellStyle name="Normal 2" xfId="1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0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57" sqref="F57"/>
    </sheetView>
  </sheetViews>
  <sheetFormatPr defaultRowHeight="15" x14ac:dyDescent="0.25"/>
  <cols>
    <col min="1" max="1" width="10.42578125" style="1" customWidth="1"/>
    <col min="2" max="2" width="40.42578125" style="2" customWidth="1"/>
    <col min="3" max="3" width="10" style="2" customWidth="1"/>
    <col min="4" max="4" width="12" style="59" customWidth="1"/>
    <col min="5" max="5" width="10" style="59" customWidth="1"/>
    <col min="6" max="6" width="15.7109375" style="59" customWidth="1"/>
    <col min="7" max="7" width="15.5703125" style="59" customWidth="1"/>
    <col min="8" max="8" width="56.42578125" style="60" customWidth="1"/>
    <col min="9" max="9" width="15.140625" style="1" customWidth="1"/>
    <col min="10" max="10" width="19.140625" style="1" bestFit="1" customWidth="1"/>
    <col min="11" max="11" width="11.28515625" style="1" bestFit="1" customWidth="1"/>
    <col min="12" max="12" width="20.42578125" style="1" bestFit="1" customWidth="1"/>
    <col min="13" max="42" width="15" customWidth="1"/>
    <col min="43" max="48" width="15" style="128" customWidth="1"/>
  </cols>
  <sheetData>
    <row r="1" spans="1:48" ht="15.75" thickBot="1" x14ac:dyDescent="0.3">
      <c r="K1" s="117"/>
    </row>
    <row r="2" spans="1:48" s="135" customFormat="1" ht="15.75" customHeight="1" thickBot="1" x14ac:dyDescent="0.3">
      <c r="A2" s="182"/>
      <c r="B2" s="184" t="s">
        <v>471</v>
      </c>
      <c r="C2" s="187" t="s">
        <v>500</v>
      </c>
      <c r="D2" s="187" t="s">
        <v>195</v>
      </c>
      <c r="E2" s="187" t="s">
        <v>198</v>
      </c>
      <c r="F2" s="187" t="s">
        <v>199</v>
      </c>
      <c r="G2" s="187" t="s">
        <v>200</v>
      </c>
      <c r="H2" s="187" t="s">
        <v>201</v>
      </c>
      <c r="I2" s="186" t="s">
        <v>677</v>
      </c>
      <c r="J2" s="186"/>
      <c r="K2" s="186"/>
      <c r="L2" s="186"/>
      <c r="M2" s="179" t="s">
        <v>0</v>
      </c>
      <c r="N2" s="180"/>
      <c r="O2" s="181"/>
      <c r="P2" s="179" t="s">
        <v>1</v>
      </c>
      <c r="Q2" s="180"/>
      <c r="R2" s="181"/>
      <c r="S2" s="179" t="s">
        <v>2</v>
      </c>
      <c r="T2" s="180"/>
      <c r="U2" s="181"/>
      <c r="V2" s="179" t="s">
        <v>3</v>
      </c>
      <c r="W2" s="180"/>
      <c r="X2" s="181"/>
      <c r="Y2" s="179" t="s">
        <v>4</v>
      </c>
      <c r="Z2" s="180"/>
      <c r="AA2" s="181"/>
      <c r="AB2" s="179" t="s">
        <v>5</v>
      </c>
      <c r="AC2" s="180"/>
      <c r="AD2" s="181"/>
      <c r="AE2" s="176" t="s">
        <v>6</v>
      </c>
      <c r="AF2" s="177"/>
      <c r="AG2" s="178"/>
      <c r="AH2" s="176" t="s">
        <v>7</v>
      </c>
      <c r="AI2" s="177"/>
      <c r="AJ2" s="178"/>
      <c r="AK2" s="176" t="s">
        <v>8</v>
      </c>
      <c r="AL2" s="177"/>
      <c r="AM2" s="178"/>
      <c r="AN2" s="176" t="s">
        <v>9</v>
      </c>
      <c r="AO2" s="177"/>
      <c r="AP2" s="178"/>
      <c r="AQ2" s="176" t="s">
        <v>10</v>
      </c>
      <c r="AR2" s="177"/>
      <c r="AS2" s="178"/>
      <c r="AT2" s="176" t="s">
        <v>11</v>
      </c>
      <c r="AU2" s="177"/>
      <c r="AV2" s="178"/>
    </row>
    <row r="3" spans="1:48" s="1" customFormat="1" ht="45.75" thickBot="1" x14ac:dyDescent="0.3">
      <c r="A3" s="183"/>
      <c r="B3" s="185"/>
      <c r="C3" s="188"/>
      <c r="D3" s="188"/>
      <c r="E3" s="188"/>
      <c r="F3" s="188"/>
      <c r="G3" s="188"/>
      <c r="H3" s="188"/>
      <c r="I3" s="90" t="s">
        <v>417</v>
      </c>
      <c r="J3" s="88" t="s">
        <v>554</v>
      </c>
      <c r="K3" s="4" t="s">
        <v>13</v>
      </c>
      <c r="L3" s="5" t="s">
        <v>555</v>
      </c>
      <c r="M3" s="87" t="s">
        <v>417</v>
      </c>
      <c r="N3" s="89" t="s">
        <v>554</v>
      </c>
      <c r="O3" s="86" t="s">
        <v>555</v>
      </c>
      <c r="P3" s="87" t="s">
        <v>417</v>
      </c>
      <c r="Q3" s="89" t="s">
        <v>554</v>
      </c>
      <c r="R3" s="86" t="s">
        <v>555</v>
      </c>
      <c r="S3" s="87" t="s">
        <v>417</v>
      </c>
      <c r="T3" s="89" t="s">
        <v>554</v>
      </c>
      <c r="U3" s="86" t="s">
        <v>555</v>
      </c>
      <c r="V3" s="87" t="s">
        <v>417</v>
      </c>
      <c r="W3" s="89" t="s">
        <v>554</v>
      </c>
      <c r="X3" s="86" t="s">
        <v>555</v>
      </c>
      <c r="Y3" s="87" t="s">
        <v>417</v>
      </c>
      <c r="Z3" s="89" t="s">
        <v>554</v>
      </c>
      <c r="AA3" s="86" t="s">
        <v>555</v>
      </c>
      <c r="AB3" s="87" t="s">
        <v>417</v>
      </c>
      <c r="AC3" s="89" t="s">
        <v>554</v>
      </c>
      <c r="AD3" s="86" t="s">
        <v>555</v>
      </c>
      <c r="AE3" s="87" t="s">
        <v>417</v>
      </c>
      <c r="AF3" s="89" t="s">
        <v>554</v>
      </c>
      <c r="AG3" s="86" t="s">
        <v>555</v>
      </c>
      <c r="AH3" s="87" t="s">
        <v>417</v>
      </c>
      <c r="AI3" s="89" t="s">
        <v>554</v>
      </c>
      <c r="AJ3" s="86" t="s">
        <v>555</v>
      </c>
      <c r="AK3" s="87" t="s">
        <v>417</v>
      </c>
      <c r="AL3" s="89" t="s">
        <v>554</v>
      </c>
      <c r="AM3" s="86" t="s">
        <v>555</v>
      </c>
      <c r="AN3" s="87" t="s">
        <v>417</v>
      </c>
      <c r="AO3" s="89" t="s">
        <v>554</v>
      </c>
      <c r="AP3" s="86" t="s">
        <v>555</v>
      </c>
      <c r="AQ3" s="87" t="s">
        <v>417</v>
      </c>
      <c r="AR3" s="89" t="s">
        <v>554</v>
      </c>
      <c r="AS3" s="86" t="s">
        <v>555</v>
      </c>
      <c r="AT3" s="87" t="s">
        <v>417</v>
      </c>
      <c r="AU3" s="89" t="s">
        <v>554</v>
      </c>
      <c r="AV3" s="86" t="s">
        <v>555</v>
      </c>
    </row>
    <row r="4" spans="1:48" x14ac:dyDescent="0.25">
      <c r="A4" s="34">
        <v>1</v>
      </c>
      <c r="B4" s="35" t="s">
        <v>603</v>
      </c>
      <c r="C4" s="75">
        <v>378</v>
      </c>
      <c r="D4" s="70">
        <v>0.6</v>
      </c>
      <c r="E4" s="70" t="s">
        <v>689</v>
      </c>
      <c r="F4" s="74">
        <v>41891</v>
      </c>
      <c r="G4" s="74">
        <v>41891</v>
      </c>
      <c r="H4" s="69" t="s">
        <v>430</v>
      </c>
      <c r="I4" s="61">
        <f t="shared" ref="I4:I26" si="0">M4+P4+S4+V4+Y4+AB4+AE4+AH4+AK4+AN4+AQ4+AT4</f>
        <v>997450.83000000007</v>
      </c>
      <c r="J4" s="36">
        <f t="shared" ref="J4:J26" si="1">N4+Q4+T4+W4+Z4+AC4+AF4+AI4+AL4+AO4+AR4+AU4</f>
        <v>79065.742234199992</v>
      </c>
      <c r="K4" s="37">
        <f>J4/I4</f>
        <v>7.9267809355775445E-2</v>
      </c>
      <c r="L4" s="38">
        <f t="shared" ref="L4:L26" si="2">O4+R4+U4+X4+AA4+AD4+AG4+AJ4+AM4+AP4+AS4+AV4</f>
        <v>42559.136182900002</v>
      </c>
      <c r="M4" s="39">
        <v>168327.81000000003</v>
      </c>
      <c r="N4" s="40">
        <v>14735.416487400014</v>
      </c>
      <c r="O4" s="41">
        <v>9276.2094261999973</v>
      </c>
      <c r="P4" s="39">
        <v>184528.59</v>
      </c>
      <c r="Q4" s="40">
        <v>16153.632768599986</v>
      </c>
      <c r="R4" s="41">
        <v>10820.688628499996</v>
      </c>
      <c r="S4" s="39">
        <v>59409.79</v>
      </c>
      <c r="T4" s="40">
        <v>5200.7330165999974</v>
      </c>
      <c r="U4" s="41">
        <v>3612.8983208999989</v>
      </c>
      <c r="V4" s="39">
        <v>0</v>
      </c>
      <c r="W4" s="40">
        <v>0</v>
      </c>
      <c r="X4" s="41">
        <v>0</v>
      </c>
      <c r="Y4" s="39">
        <v>0</v>
      </c>
      <c r="Z4" s="40">
        <v>0</v>
      </c>
      <c r="AA4" s="41">
        <v>0</v>
      </c>
      <c r="AB4" s="39">
        <v>0</v>
      </c>
      <c r="AC4" s="40">
        <v>0</v>
      </c>
      <c r="AD4" s="41">
        <v>0</v>
      </c>
      <c r="AE4" s="39">
        <v>0</v>
      </c>
      <c r="AF4" s="40">
        <v>0</v>
      </c>
      <c r="AG4" s="41">
        <v>0</v>
      </c>
      <c r="AH4" s="39">
        <v>51099.44</v>
      </c>
      <c r="AI4" s="40">
        <v>3752.7428736000006</v>
      </c>
      <c r="AJ4" s="41">
        <v>1503.5421294999992</v>
      </c>
      <c r="AK4" s="161">
        <v>145124.38000000006</v>
      </c>
      <c r="AL4" s="162">
        <v>10657.934467200013</v>
      </c>
      <c r="AM4" s="163">
        <v>4876.4571268000036</v>
      </c>
      <c r="AN4" s="39">
        <v>162456.64999999988</v>
      </c>
      <c r="AO4" s="40">
        <v>11930.816375999999</v>
      </c>
      <c r="AP4" s="41">
        <v>5916.5512159</v>
      </c>
      <c r="AQ4" s="161">
        <v>127766.34000000004</v>
      </c>
      <c r="AR4" s="162">
        <v>9383.1600095999911</v>
      </c>
      <c r="AS4" s="163">
        <v>3863.7731052000045</v>
      </c>
      <c r="AT4" s="161">
        <v>98737.830000000045</v>
      </c>
      <c r="AU4" s="162">
        <v>7251.3062352000006</v>
      </c>
      <c r="AV4" s="163">
        <v>2689.0162299000017</v>
      </c>
    </row>
    <row r="5" spans="1:48" x14ac:dyDescent="0.25">
      <c r="A5" s="13">
        <v>2</v>
      </c>
      <c r="B5" s="14" t="s">
        <v>525</v>
      </c>
      <c r="C5" s="118">
        <v>57</v>
      </c>
      <c r="D5" s="71">
        <v>0.315</v>
      </c>
      <c r="E5" s="71" t="s">
        <v>689</v>
      </c>
      <c r="F5" s="66">
        <v>40885</v>
      </c>
      <c r="G5" s="66">
        <v>40885</v>
      </c>
      <c r="H5" s="65" t="s">
        <v>648</v>
      </c>
      <c r="I5" s="63">
        <f t="shared" si="0"/>
        <v>1272922.2191999999</v>
      </c>
      <c r="J5" s="15">
        <f t="shared" si="1"/>
        <v>110348.36347953595</v>
      </c>
      <c r="K5" s="16">
        <f t="shared" ref="K5:K38" si="3">J5/I5</f>
        <v>8.6689007242631969E-2</v>
      </c>
      <c r="L5" s="11">
        <f t="shared" si="2"/>
        <v>70242.877102295999</v>
      </c>
      <c r="M5" s="18">
        <v>215813.19600000005</v>
      </c>
      <c r="N5" s="19">
        <v>19675.68907932</v>
      </c>
      <c r="O5" s="20">
        <v>13014.312896460009</v>
      </c>
      <c r="P5" s="18">
        <v>187422.47039999993</v>
      </c>
      <c r="Q5" s="19">
        <v>17087.306626367979</v>
      </c>
      <c r="R5" s="20">
        <v>11601.910640303999</v>
      </c>
      <c r="S5" s="18">
        <v>203238.52919999984</v>
      </c>
      <c r="T5" s="19">
        <v>18529.256707163993</v>
      </c>
      <c r="U5" s="20">
        <v>13769.129112899991</v>
      </c>
      <c r="V5" s="18">
        <v>194047.65000000005</v>
      </c>
      <c r="W5" s="19">
        <v>17691.324250499983</v>
      </c>
      <c r="X5" s="20">
        <v>13229.812282943998</v>
      </c>
      <c r="Y5" s="18">
        <v>83847.563999999998</v>
      </c>
      <c r="Z5" s="19">
        <v>7644.3824098799987</v>
      </c>
      <c r="AA5" s="20">
        <v>5535.6073959240002</v>
      </c>
      <c r="AB5" s="18">
        <v>0</v>
      </c>
      <c r="AC5" s="19">
        <v>0</v>
      </c>
      <c r="AD5" s="20">
        <v>0</v>
      </c>
      <c r="AE5" s="18">
        <v>0</v>
      </c>
      <c r="AF5" s="19">
        <v>0</v>
      </c>
      <c r="AG5" s="20">
        <v>0</v>
      </c>
      <c r="AH5" s="18">
        <v>0</v>
      </c>
      <c r="AI5" s="19">
        <v>0</v>
      </c>
      <c r="AJ5" s="20">
        <v>0</v>
      </c>
      <c r="AK5" s="18">
        <v>0</v>
      </c>
      <c r="AL5" s="19">
        <v>0</v>
      </c>
      <c r="AM5" s="20">
        <v>0</v>
      </c>
      <c r="AN5" s="18">
        <v>66589.459199999983</v>
      </c>
      <c r="AO5" s="19">
        <v>5093.4277342079995</v>
      </c>
      <c r="AP5" s="20">
        <v>2499.0090489840013</v>
      </c>
      <c r="AQ5" s="123">
        <v>167487.99840000007</v>
      </c>
      <c r="AR5" s="124">
        <v>12811.156997615995</v>
      </c>
      <c r="AS5" s="125">
        <v>6020.9099844360035</v>
      </c>
      <c r="AT5" s="123">
        <v>154475.35199999996</v>
      </c>
      <c r="AU5" s="124">
        <v>11815.819674480004</v>
      </c>
      <c r="AV5" s="125">
        <v>4572.185740343999</v>
      </c>
    </row>
    <row r="6" spans="1:48" x14ac:dyDescent="0.25">
      <c r="A6" s="13">
        <v>3</v>
      </c>
      <c r="B6" s="14" t="s">
        <v>526</v>
      </c>
      <c r="C6" s="118">
        <v>59</v>
      </c>
      <c r="D6" s="71">
        <v>0.99</v>
      </c>
      <c r="E6" s="71" t="s">
        <v>689</v>
      </c>
      <c r="F6" s="66">
        <v>41015</v>
      </c>
      <c r="G6" s="66">
        <v>41015</v>
      </c>
      <c r="H6" s="65" t="s">
        <v>599</v>
      </c>
      <c r="I6" s="63">
        <f t="shared" si="0"/>
        <v>8244386.5</v>
      </c>
      <c r="J6" s="15">
        <f t="shared" si="1"/>
        <v>629382.88026800007</v>
      </c>
      <c r="K6" s="16">
        <f t="shared" si="3"/>
        <v>7.6340778087975389E-2</v>
      </c>
      <c r="L6" s="11">
        <f t="shared" si="2"/>
        <v>349832.99789900001</v>
      </c>
      <c r="M6" s="18">
        <v>717295.29999999912</v>
      </c>
      <c r="N6" s="19">
        <v>59535.509900000034</v>
      </c>
      <c r="O6" s="20">
        <v>37481.455888999997</v>
      </c>
      <c r="P6" s="18">
        <v>675586.69999999972</v>
      </c>
      <c r="Q6" s="19">
        <v>56073.696100000045</v>
      </c>
      <c r="R6" s="20">
        <v>37115.536332999982</v>
      </c>
      <c r="S6" s="18">
        <v>719261.70000000019</v>
      </c>
      <c r="T6" s="19">
        <v>59698.721100000002</v>
      </c>
      <c r="U6" s="20">
        <v>42431.542628000119</v>
      </c>
      <c r="V6" s="18">
        <v>688475.40000000084</v>
      </c>
      <c r="W6" s="19">
        <v>57143.458199999957</v>
      </c>
      <c r="X6" s="20">
        <v>40989.874353999992</v>
      </c>
      <c r="Y6" s="18">
        <v>711780.20000000019</v>
      </c>
      <c r="Z6" s="19">
        <v>59077.756600000008</v>
      </c>
      <c r="AA6" s="20">
        <v>41569.230966000017</v>
      </c>
      <c r="AB6" s="18">
        <v>622615.99999999953</v>
      </c>
      <c r="AC6" s="19">
        <v>51677.127999999924</v>
      </c>
      <c r="AD6" s="20">
        <v>27870.08470800002</v>
      </c>
      <c r="AE6" s="18">
        <v>624865.80000000028</v>
      </c>
      <c r="AF6" s="19">
        <v>43515.654311999999</v>
      </c>
      <c r="AG6" s="20">
        <v>23658.419506999991</v>
      </c>
      <c r="AH6" s="18">
        <v>707017.09999999928</v>
      </c>
      <c r="AI6" s="19">
        <v>49236.670843999869</v>
      </c>
      <c r="AJ6" s="20">
        <v>18554.911348999987</v>
      </c>
      <c r="AK6" s="18">
        <v>684536.30000000063</v>
      </c>
      <c r="AL6" s="19">
        <v>47671.10793199997</v>
      </c>
      <c r="AM6" s="20">
        <v>20337.124399999975</v>
      </c>
      <c r="AN6" s="18">
        <v>710781.00000000012</v>
      </c>
      <c r="AO6" s="19">
        <v>49498.788840000016</v>
      </c>
      <c r="AP6" s="20">
        <v>22604.905986999995</v>
      </c>
      <c r="AQ6" s="123">
        <v>696029.09999999986</v>
      </c>
      <c r="AR6" s="124">
        <v>48471.466524000636</v>
      </c>
      <c r="AS6" s="125">
        <v>19845.440206999985</v>
      </c>
      <c r="AT6" s="123">
        <v>686141.9</v>
      </c>
      <c r="AU6" s="124">
        <v>47782.921915999672</v>
      </c>
      <c r="AV6" s="125">
        <v>17374.471571000016</v>
      </c>
    </row>
    <row r="7" spans="1:48" x14ac:dyDescent="0.25">
      <c r="A7" s="13">
        <v>4</v>
      </c>
      <c r="B7" s="14" t="s">
        <v>678</v>
      </c>
      <c r="C7" s="118">
        <v>58</v>
      </c>
      <c r="D7" s="71">
        <v>0.99</v>
      </c>
      <c r="E7" s="71" t="s">
        <v>689</v>
      </c>
      <c r="F7" s="66">
        <v>41061</v>
      </c>
      <c r="G7" s="66">
        <v>41061</v>
      </c>
      <c r="H7" s="65" t="s">
        <v>593</v>
      </c>
      <c r="I7" s="63">
        <f t="shared" si="0"/>
        <v>7367665.4999999972</v>
      </c>
      <c r="J7" s="15">
        <f t="shared" si="1"/>
        <v>578565.44854500156</v>
      </c>
      <c r="K7" s="16">
        <f t="shared" si="3"/>
        <v>7.8527648757262633E-2</v>
      </c>
      <c r="L7" s="11">
        <f t="shared" si="2"/>
        <v>332113.35886200011</v>
      </c>
      <c r="M7" s="18">
        <v>713166.00000000035</v>
      </c>
      <c r="N7" s="19">
        <v>60654.768300000273</v>
      </c>
      <c r="O7" s="20">
        <v>38663.360802000017</v>
      </c>
      <c r="P7" s="18">
        <v>670170.59999999858</v>
      </c>
      <c r="Q7" s="19">
        <v>56998.00953000033</v>
      </c>
      <c r="R7" s="20">
        <v>38188.093916999991</v>
      </c>
      <c r="S7" s="18">
        <v>696173.70000000054</v>
      </c>
      <c r="T7" s="19">
        <v>59209.573185000125</v>
      </c>
      <c r="U7" s="20">
        <v>42597.450873000031</v>
      </c>
      <c r="V7" s="18">
        <v>681007.79999999935</v>
      </c>
      <c r="W7" s="19">
        <v>57919.713390000048</v>
      </c>
      <c r="X7" s="20">
        <v>41863.379592000019</v>
      </c>
      <c r="Y7" s="18">
        <v>678438.90000000049</v>
      </c>
      <c r="Z7" s="19">
        <v>57701.22844500019</v>
      </c>
      <c r="AA7" s="20">
        <v>40898.450928000013</v>
      </c>
      <c r="AB7" s="18">
        <v>421080.60000000068</v>
      </c>
      <c r="AC7" s="19">
        <v>35812.905029999987</v>
      </c>
      <c r="AD7" s="20">
        <v>20587.483545000003</v>
      </c>
      <c r="AE7" s="18">
        <v>492963.30000000057</v>
      </c>
      <c r="AF7" s="19">
        <v>35172.931454999984</v>
      </c>
      <c r="AG7" s="20">
        <v>19331.688663000019</v>
      </c>
      <c r="AH7" s="18">
        <v>471455.99999999936</v>
      </c>
      <c r="AI7" s="19">
        <v>33638.385600000009</v>
      </c>
      <c r="AJ7" s="20">
        <v>13156.158783000006</v>
      </c>
      <c r="AK7" s="18">
        <v>513950.69999999955</v>
      </c>
      <c r="AL7" s="19">
        <v>36670.382445000039</v>
      </c>
      <c r="AM7" s="20">
        <v>15962.475599999991</v>
      </c>
      <c r="AN7" s="18">
        <v>658576.50000000012</v>
      </c>
      <c r="AO7" s="19">
        <v>46989.433275000054</v>
      </c>
      <c r="AP7" s="20">
        <v>21738.904292999989</v>
      </c>
      <c r="AQ7" s="123">
        <v>687374.99999999907</v>
      </c>
      <c r="AR7" s="124">
        <v>49044.206250000097</v>
      </c>
      <c r="AS7" s="125">
        <v>20666.601888000012</v>
      </c>
      <c r="AT7" s="123">
        <v>683306.39999999909</v>
      </c>
      <c r="AU7" s="124">
        <v>48753.911640000377</v>
      </c>
      <c r="AV7" s="125">
        <v>18459.309978000001</v>
      </c>
    </row>
    <row r="8" spans="1:48" x14ac:dyDescent="0.25">
      <c r="A8" s="13">
        <v>5</v>
      </c>
      <c r="B8" s="14" t="s">
        <v>527</v>
      </c>
      <c r="C8" s="118">
        <v>71</v>
      </c>
      <c r="D8" s="71">
        <v>0.99</v>
      </c>
      <c r="E8" s="71" t="s">
        <v>689</v>
      </c>
      <c r="F8" s="66">
        <v>41015</v>
      </c>
      <c r="G8" s="66">
        <v>41015</v>
      </c>
      <c r="H8" s="65" t="s">
        <v>600</v>
      </c>
      <c r="I8" s="63">
        <f t="shared" si="0"/>
        <v>7995438.8999999985</v>
      </c>
      <c r="J8" s="15">
        <f t="shared" si="1"/>
        <v>610274.86586800078</v>
      </c>
      <c r="K8" s="16">
        <f t="shared" si="3"/>
        <v>7.6327875617685087E-2</v>
      </c>
      <c r="L8" s="11">
        <f t="shared" si="2"/>
        <v>338521.974407</v>
      </c>
      <c r="M8" s="18">
        <v>688190.89999999921</v>
      </c>
      <c r="N8" s="19">
        <v>57119.844700000001</v>
      </c>
      <c r="O8" s="20">
        <v>35934.157374000009</v>
      </c>
      <c r="P8" s="18">
        <v>646670.89999999991</v>
      </c>
      <c r="Q8" s="19">
        <v>53673.684699999954</v>
      </c>
      <c r="R8" s="20">
        <v>35525.62109500001</v>
      </c>
      <c r="S8" s="18">
        <v>687650.3</v>
      </c>
      <c r="T8" s="19">
        <v>57074.974899999987</v>
      </c>
      <c r="U8" s="20">
        <v>40568.06989500003</v>
      </c>
      <c r="V8" s="18">
        <v>666903.70000000077</v>
      </c>
      <c r="W8" s="19">
        <v>55353.007099999973</v>
      </c>
      <c r="X8" s="20">
        <v>39703.160471999981</v>
      </c>
      <c r="Y8" s="18">
        <v>693153.00000000035</v>
      </c>
      <c r="Z8" s="19">
        <v>57531.699000000022</v>
      </c>
      <c r="AA8" s="20">
        <v>40449.336304999939</v>
      </c>
      <c r="AB8" s="18">
        <v>619863.89999999956</v>
      </c>
      <c r="AC8" s="19">
        <v>51448.703700000013</v>
      </c>
      <c r="AD8" s="20">
        <v>27380.975657999996</v>
      </c>
      <c r="AE8" s="18">
        <v>603066.40000000037</v>
      </c>
      <c r="AF8" s="19">
        <v>41997.544095999969</v>
      </c>
      <c r="AG8" s="20">
        <v>22872.418161999987</v>
      </c>
      <c r="AH8" s="18">
        <v>687449.59999999998</v>
      </c>
      <c r="AI8" s="19">
        <v>47873.9901440002</v>
      </c>
      <c r="AJ8" s="20">
        <v>18013.849805000002</v>
      </c>
      <c r="AK8" s="18">
        <v>671274.99999999942</v>
      </c>
      <c r="AL8" s="19">
        <v>46747.591000000357</v>
      </c>
      <c r="AM8" s="20">
        <v>19960.223165000029</v>
      </c>
      <c r="AN8" s="18">
        <v>694930.39999999932</v>
      </c>
      <c r="AO8" s="19">
        <v>48394.953056000151</v>
      </c>
      <c r="AP8" s="20">
        <v>22164.650230999992</v>
      </c>
      <c r="AQ8" s="123">
        <v>670523.70000000088</v>
      </c>
      <c r="AR8" s="124">
        <v>46695.270468000243</v>
      </c>
      <c r="AS8" s="125">
        <v>19137.590461000018</v>
      </c>
      <c r="AT8" s="123">
        <v>665761.09999999974</v>
      </c>
      <c r="AU8" s="124">
        <v>46363.603003999895</v>
      </c>
      <c r="AV8" s="125">
        <v>16811.921783999984</v>
      </c>
    </row>
    <row r="9" spans="1:48" x14ac:dyDescent="0.25">
      <c r="A9" s="13">
        <v>6</v>
      </c>
      <c r="B9" s="14" t="s">
        <v>530</v>
      </c>
      <c r="C9" s="118">
        <v>72</v>
      </c>
      <c r="D9" s="71">
        <v>0.99</v>
      </c>
      <c r="E9" s="71" t="s">
        <v>689</v>
      </c>
      <c r="F9" s="66">
        <v>41061</v>
      </c>
      <c r="G9" s="66">
        <v>41061</v>
      </c>
      <c r="H9" s="65" t="s">
        <v>594</v>
      </c>
      <c r="I9" s="63">
        <f t="shared" si="0"/>
        <v>7310566.8000000026</v>
      </c>
      <c r="J9" s="15">
        <f t="shared" si="1"/>
        <v>573549.07851000014</v>
      </c>
      <c r="K9" s="16">
        <f t="shared" si="3"/>
        <v>7.8454803054395172E-2</v>
      </c>
      <c r="L9" s="11">
        <f t="shared" si="2"/>
        <v>325197.31756799977</v>
      </c>
      <c r="M9" s="18">
        <v>702629.40000000247</v>
      </c>
      <c r="N9" s="19">
        <v>59758.630470000076</v>
      </c>
      <c r="O9" s="20">
        <v>38094.250796999993</v>
      </c>
      <c r="P9" s="18">
        <v>654754.79999999935</v>
      </c>
      <c r="Q9" s="19">
        <v>55686.895739999913</v>
      </c>
      <c r="R9" s="20">
        <v>37327.283909999998</v>
      </c>
      <c r="S9" s="18">
        <v>686255.70000000158</v>
      </c>
      <c r="T9" s="19">
        <v>58366.047285000204</v>
      </c>
      <c r="U9" s="20">
        <v>41962.212308999944</v>
      </c>
      <c r="V9" s="18">
        <v>666735.89999999932</v>
      </c>
      <c r="W9" s="19">
        <v>56705.888294999968</v>
      </c>
      <c r="X9" s="20">
        <v>41013.747371999991</v>
      </c>
      <c r="Y9" s="18">
        <v>672337.49999999977</v>
      </c>
      <c r="Z9" s="19">
        <v>57182.304374999832</v>
      </c>
      <c r="AA9" s="20">
        <v>40487.018480999912</v>
      </c>
      <c r="AB9" s="18">
        <v>408537.60000000033</v>
      </c>
      <c r="AC9" s="19">
        <v>34746.122880000024</v>
      </c>
      <c r="AD9" s="20">
        <v>19598.64166200002</v>
      </c>
      <c r="AE9" s="18">
        <v>480599.69999999972</v>
      </c>
      <c r="AF9" s="19">
        <v>34290.788595000013</v>
      </c>
      <c r="AG9" s="20">
        <v>17737.235933999989</v>
      </c>
      <c r="AH9" s="18">
        <v>482554.49999999913</v>
      </c>
      <c r="AI9" s="19">
        <v>34430.263575000048</v>
      </c>
      <c r="AJ9" s="20">
        <v>12059.787245999991</v>
      </c>
      <c r="AK9" s="18">
        <v>549393.59999999951</v>
      </c>
      <c r="AL9" s="19">
        <v>39199.233360000027</v>
      </c>
      <c r="AM9" s="20">
        <v>16789.354469999969</v>
      </c>
      <c r="AN9" s="18">
        <v>654676.20000000077</v>
      </c>
      <c r="AO9" s="19">
        <v>46711.146870000113</v>
      </c>
      <c r="AP9" s="20">
        <v>21574.416953999993</v>
      </c>
      <c r="AQ9" s="123">
        <v>675843.29999999935</v>
      </c>
      <c r="AR9" s="124">
        <v>48221.419455000141</v>
      </c>
      <c r="AS9" s="125">
        <v>20397.024950999985</v>
      </c>
      <c r="AT9" s="123">
        <v>676248.59999999974</v>
      </c>
      <c r="AU9" s="124">
        <v>48250.337609999871</v>
      </c>
      <c r="AV9" s="125">
        <v>18156.34348199996</v>
      </c>
    </row>
    <row r="10" spans="1:48" x14ac:dyDescent="0.25">
      <c r="A10" s="13">
        <v>7</v>
      </c>
      <c r="B10" s="14" t="s">
        <v>173</v>
      </c>
      <c r="C10" s="118">
        <v>377</v>
      </c>
      <c r="D10" s="71">
        <v>0.25</v>
      </c>
      <c r="E10" s="71" t="s">
        <v>689</v>
      </c>
      <c r="F10" s="73">
        <v>41891</v>
      </c>
      <c r="G10" s="73">
        <v>41891</v>
      </c>
      <c r="H10" s="65" t="s">
        <v>431</v>
      </c>
      <c r="I10" s="63">
        <f t="shared" si="0"/>
        <v>1028604.4079999988</v>
      </c>
      <c r="J10" s="15">
        <f t="shared" si="1"/>
        <v>88093.451787600046</v>
      </c>
      <c r="K10" s="16">
        <f t="shared" si="3"/>
        <v>8.5643665438773955E-2</v>
      </c>
      <c r="L10" s="11">
        <f t="shared" si="2"/>
        <v>54672.596873520008</v>
      </c>
      <c r="M10" s="18">
        <v>167249.33999999962</v>
      </c>
      <c r="N10" s="19">
        <v>15248.122327800002</v>
      </c>
      <c r="O10" s="20">
        <v>10093.482953220007</v>
      </c>
      <c r="P10" s="18">
        <v>151146.55199999997</v>
      </c>
      <c r="Q10" s="19">
        <v>13780.031145839997</v>
      </c>
      <c r="R10" s="20">
        <v>9541.7111005200004</v>
      </c>
      <c r="S10" s="18">
        <v>167070.92399999971</v>
      </c>
      <c r="T10" s="19">
        <v>15231.856141080021</v>
      </c>
      <c r="U10" s="20">
        <v>11222.17653264</v>
      </c>
      <c r="V10" s="18">
        <v>154035.59399999998</v>
      </c>
      <c r="W10" s="19">
        <v>14043.425104980015</v>
      </c>
      <c r="X10" s="20">
        <v>10441.214588279994</v>
      </c>
      <c r="Y10" s="18">
        <v>1880.4660000000003</v>
      </c>
      <c r="Z10" s="19">
        <v>171.44208522</v>
      </c>
      <c r="AA10" s="20">
        <v>160.03568321999998</v>
      </c>
      <c r="AB10" s="18">
        <v>0</v>
      </c>
      <c r="AC10" s="19">
        <v>0</v>
      </c>
      <c r="AD10" s="20">
        <v>0</v>
      </c>
      <c r="AE10" s="18">
        <v>0</v>
      </c>
      <c r="AF10" s="19">
        <v>0</v>
      </c>
      <c r="AG10" s="20">
        <v>0</v>
      </c>
      <c r="AH10" s="18">
        <v>0</v>
      </c>
      <c r="AI10" s="19">
        <v>0</v>
      </c>
      <c r="AJ10" s="20">
        <v>0</v>
      </c>
      <c r="AK10" s="18">
        <v>0</v>
      </c>
      <c r="AL10" s="19">
        <v>0</v>
      </c>
      <c r="AM10" s="20">
        <v>0</v>
      </c>
      <c r="AN10" s="18">
        <v>66718.565999999963</v>
      </c>
      <c r="AO10" s="19">
        <v>5103.30311334</v>
      </c>
      <c r="AP10" s="20">
        <v>2409.0993103200017</v>
      </c>
      <c r="AQ10" s="123">
        <v>158467.89599999983</v>
      </c>
      <c r="AR10" s="124">
        <v>12121.209365040004</v>
      </c>
      <c r="AS10" s="125">
        <v>5609.3310334200069</v>
      </c>
      <c r="AT10" s="123">
        <v>162035.06999999972</v>
      </c>
      <c r="AU10" s="124">
        <v>12394.062504300007</v>
      </c>
      <c r="AV10" s="125">
        <v>5195.5456718999985</v>
      </c>
    </row>
    <row r="11" spans="1:48" x14ac:dyDescent="0.25">
      <c r="A11" s="13">
        <v>8</v>
      </c>
      <c r="B11" s="14" t="s">
        <v>533</v>
      </c>
      <c r="C11" s="118">
        <v>34</v>
      </c>
      <c r="D11" s="71">
        <v>0.6</v>
      </c>
      <c r="E11" s="71" t="s">
        <v>689</v>
      </c>
      <c r="F11" s="66">
        <v>40183</v>
      </c>
      <c r="G11" s="66">
        <v>40183</v>
      </c>
      <c r="H11" s="65" t="s">
        <v>203</v>
      </c>
      <c r="I11" s="63">
        <f t="shared" si="0"/>
        <v>50708.919999999984</v>
      </c>
      <c r="J11" s="15">
        <f t="shared" si="1"/>
        <v>3777.8145400000035</v>
      </c>
      <c r="K11" s="16">
        <f t="shared" si="3"/>
        <v>7.4500000000000094E-2</v>
      </c>
      <c r="L11" s="11">
        <f t="shared" si="2"/>
        <v>2481.8412794400006</v>
      </c>
      <c r="M11" s="18">
        <v>50708.919999999984</v>
      </c>
      <c r="N11" s="19">
        <v>3777.8145400000035</v>
      </c>
      <c r="O11" s="20">
        <v>2481.8412794400006</v>
      </c>
      <c r="P11" s="18">
        <v>0</v>
      </c>
      <c r="Q11" s="19">
        <v>0</v>
      </c>
      <c r="R11" s="20">
        <v>0</v>
      </c>
      <c r="S11" s="18">
        <v>0</v>
      </c>
      <c r="T11" s="19">
        <v>0</v>
      </c>
      <c r="U11" s="20">
        <v>0</v>
      </c>
      <c r="V11" s="18">
        <v>0</v>
      </c>
      <c r="W11" s="19">
        <v>0</v>
      </c>
      <c r="X11" s="20">
        <v>0</v>
      </c>
      <c r="Y11" s="18">
        <v>0</v>
      </c>
      <c r="Z11" s="19">
        <v>0</v>
      </c>
      <c r="AA11" s="20">
        <v>0</v>
      </c>
      <c r="AB11" s="18">
        <v>0</v>
      </c>
      <c r="AC11" s="19">
        <v>0</v>
      </c>
      <c r="AD11" s="20">
        <v>0</v>
      </c>
      <c r="AE11" s="18">
        <v>0</v>
      </c>
      <c r="AF11" s="19">
        <v>0</v>
      </c>
      <c r="AG11" s="20">
        <v>0</v>
      </c>
      <c r="AH11" s="18">
        <v>0</v>
      </c>
      <c r="AI11" s="19">
        <v>0</v>
      </c>
      <c r="AJ11" s="20">
        <v>0</v>
      </c>
      <c r="AK11" s="18">
        <v>0</v>
      </c>
      <c r="AL11" s="19">
        <v>0</v>
      </c>
      <c r="AM11" s="20">
        <v>0</v>
      </c>
      <c r="AN11" s="18">
        <v>0</v>
      </c>
      <c r="AO11" s="19">
        <v>0</v>
      </c>
      <c r="AP11" s="20">
        <v>0</v>
      </c>
      <c r="AQ11" s="123">
        <v>0</v>
      </c>
      <c r="AR11" s="124">
        <v>0</v>
      </c>
      <c r="AS11" s="125">
        <v>0</v>
      </c>
      <c r="AT11" s="123">
        <v>0</v>
      </c>
      <c r="AU11" s="124">
        <v>0</v>
      </c>
      <c r="AV11" s="125">
        <v>0</v>
      </c>
    </row>
    <row r="12" spans="1:48" x14ac:dyDescent="0.25">
      <c r="A12" s="13">
        <v>9</v>
      </c>
      <c r="B12" s="14" t="s">
        <v>534</v>
      </c>
      <c r="C12" s="118">
        <v>37</v>
      </c>
      <c r="D12" s="71">
        <v>0.28499999999999998</v>
      </c>
      <c r="E12" s="71" t="s">
        <v>689</v>
      </c>
      <c r="F12" s="66">
        <v>40541</v>
      </c>
      <c r="G12" s="66">
        <v>40541</v>
      </c>
      <c r="H12" s="65" t="s">
        <v>204</v>
      </c>
      <c r="I12" s="63">
        <f t="shared" si="0"/>
        <v>1717450.6250000005</v>
      </c>
      <c r="J12" s="15">
        <f t="shared" si="1"/>
        <v>145495.09704025</v>
      </c>
      <c r="K12" s="16">
        <f t="shared" si="3"/>
        <v>8.4715737921286643E-2</v>
      </c>
      <c r="L12" s="11">
        <f t="shared" si="2"/>
        <v>87971.45295099997</v>
      </c>
      <c r="M12" s="18">
        <v>200811.25000000047</v>
      </c>
      <c r="N12" s="19">
        <v>18307.961662500016</v>
      </c>
      <c r="O12" s="20">
        <v>12121.585664499977</v>
      </c>
      <c r="P12" s="18">
        <v>188220.05000000016</v>
      </c>
      <c r="Q12" s="19">
        <v>17160.021958499998</v>
      </c>
      <c r="R12" s="20">
        <v>11857.539116749993</v>
      </c>
      <c r="S12" s="18">
        <v>193094.17499999987</v>
      </c>
      <c r="T12" s="19">
        <v>17604.395934749973</v>
      </c>
      <c r="U12" s="20">
        <v>13026.573763749995</v>
      </c>
      <c r="V12" s="18">
        <v>167656.27499999994</v>
      </c>
      <c r="W12" s="19">
        <v>15285.222591749996</v>
      </c>
      <c r="X12" s="20">
        <v>11344.634406500003</v>
      </c>
      <c r="Y12" s="18">
        <v>124178.32499999998</v>
      </c>
      <c r="Z12" s="19">
        <v>11321.337890250012</v>
      </c>
      <c r="AA12" s="20">
        <v>8116.1293910000059</v>
      </c>
      <c r="AB12" s="18">
        <v>88389.974999999948</v>
      </c>
      <c r="AC12" s="19">
        <v>8058.5140207499981</v>
      </c>
      <c r="AD12" s="20">
        <v>4565.792217500004</v>
      </c>
      <c r="AE12" s="18">
        <v>91504.999999999971</v>
      </c>
      <c r="AF12" s="19">
        <v>6999.2174499999901</v>
      </c>
      <c r="AG12" s="20">
        <v>4033.4904920000067</v>
      </c>
      <c r="AH12" s="18">
        <v>87737.025000000096</v>
      </c>
      <c r="AI12" s="19">
        <v>6711.005042249998</v>
      </c>
      <c r="AJ12" s="20">
        <v>2853.3146630000019</v>
      </c>
      <c r="AK12" s="18">
        <v>95110.150000000067</v>
      </c>
      <c r="AL12" s="19">
        <v>7274.9753735000013</v>
      </c>
      <c r="AM12" s="20">
        <v>3409.0231217499991</v>
      </c>
      <c r="AN12" s="18">
        <v>144552.47500000012</v>
      </c>
      <c r="AO12" s="19">
        <v>11056.818812750007</v>
      </c>
      <c r="AP12" s="20">
        <v>5419.7728727500007</v>
      </c>
      <c r="AQ12" s="123">
        <v>172281.27499999991</v>
      </c>
      <c r="AR12" s="124">
        <v>13177.794724750005</v>
      </c>
      <c r="AS12" s="125">
        <v>6133.2535709999893</v>
      </c>
      <c r="AT12" s="123">
        <v>163914.65000000002</v>
      </c>
      <c r="AU12" s="124">
        <v>12537.831578500007</v>
      </c>
      <c r="AV12" s="125">
        <v>5090.3436704999967</v>
      </c>
    </row>
    <row r="13" spans="1:48" x14ac:dyDescent="0.25">
      <c r="A13" s="13">
        <v>10</v>
      </c>
      <c r="B13" s="14" t="s">
        <v>535</v>
      </c>
      <c r="C13" s="118">
        <v>36</v>
      </c>
      <c r="D13" s="71">
        <v>0.56999999999999995</v>
      </c>
      <c r="E13" s="71" t="s">
        <v>689</v>
      </c>
      <c r="F13" s="66">
        <v>40498</v>
      </c>
      <c r="G13" s="66">
        <v>40498</v>
      </c>
      <c r="H13" s="65" t="s">
        <v>205</v>
      </c>
      <c r="I13" s="63">
        <f t="shared" si="0"/>
        <v>3146203.872599999</v>
      </c>
      <c r="J13" s="15">
        <f t="shared" si="1"/>
        <v>259467.6926212438</v>
      </c>
      <c r="K13" s="16">
        <f t="shared" si="3"/>
        <v>8.2470082400229724E-2</v>
      </c>
      <c r="L13" s="11">
        <f t="shared" si="2"/>
        <v>157615.61148844997</v>
      </c>
      <c r="M13" s="18">
        <v>390307.57499999949</v>
      </c>
      <c r="N13" s="19">
        <v>34167.525115499935</v>
      </c>
      <c r="O13" s="20">
        <v>22080.294160750025</v>
      </c>
      <c r="P13" s="18">
        <v>377507.9499999999</v>
      </c>
      <c r="Q13" s="19">
        <v>33047.045942999903</v>
      </c>
      <c r="R13" s="20">
        <v>22326.667865500007</v>
      </c>
      <c r="S13" s="18">
        <v>400527.32500000024</v>
      </c>
      <c r="T13" s="19">
        <v>35062.162030499938</v>
      </c>
      <c r="U13" s="20">
        <v>25446.82485699996</v>
      </c>
      <c r="V13" s="18">
        <v>352666.02499999962</v>
      </c>
      <c r="W13" s="19">
        <v>30872.383828499973</v>
      </c>
      <c r="X13" s="20">
        <v>22526.939225500002</v>
      </c>
      <c r="Y13" s="18">
        <v>291318.09999999986</v>
      </c>
      <c r="Z13" s="19">
        <v>25501.986474000048</v>
      </c>
      <c r="AA13" s="20">
        <v>17774.306351999996</v>
      </c>
      <c r="AB13" s="18">
        <v>202600.69999999972</v>
      </c>
      <c r="AC13" s="19">
        <v>17735.665278000008</v>
      </c>
      <c r="AD13" s="20">
        <v>9670.664882750003</v>
      </c>
      <c r="AE13" s="18">
        <v>217976.89999999997</v>
      </c>
      <c r="AF13" s="19">
        <v>16008.223536000001</v>
      </c>
      <c r="AG13" s="20">
        <v>8706.295609000008</v>
      </c>
      <c r="AH13" s="18">
        <v>214343.87500000003</v>
      </c>
      <c r="AI13" s="19">
        <v>15741.414180000011</v>
      </c>
      <c r="AJ13" s="20">
        <v>6183.1892527499931</v>
      </c>
      <c r="AK13" s="18">
        <v>228680.87500000012</v>
      </c>
      <c r="AL13" s="19">
        <v>16794.323459999971</v>
      </c>
      <c r="AM13" s="20">
        <v>7273.7456267499911</v>
      </c>
      <c r="AN13" s="18">
        <v>288438.35000000009</v>
      </c>
      <c r="AO13" s="19">
        <v>21182.912424000013</v>
      </c>
      <c r="AP13" s="20">
        <v>9749.5323300000018</v>
      </c>
      <c r="AQ13" s="123">
        <v>181836.19759999987</v>
      </c>
      <c r="AR13" s="124">
        <v>13354.050351743994</v>
      </c>
      <c r="AS13" s="125">
        <v>5877.1513264499972</v>
      </c>
      <c r="AT13" s="123">
        <v>0</v>
      </c>
      <c r="AU13" s="124">
        <v>0</v>
      </c>
      <c r="AV13" s="125">
        <v>0</v>
      </c>
    </row>
    <row r="14" spans="1:48" x14ac:dyDescent="0.25">
      <c r="A14" s="13">
        <v>11</v>
      </c>
      <c r="B14" s="14" t="s">
        <v>528</v>
      </c>
      <c r="C14" s="118">
        <v>90</v>
      </c>
      <c r="D14" s="71">
        <v>0.99</v>
      </c>
      <c r="E14" s="71" t="s">
        <v>689</v>
      </c>
      <c r="F14" s="66">
        <v>41015</v>
      </c>
      <c r="G14" s="66">
        <v>41015</v>
      </c>
      <c r="H14" s="65" t="s">
        <v>601</v>
      </c>
      <c r="I14" s="63">
        <f t="shared" si="0"/>
        <v>8244060.7000000002</v>
      </c>
      <c r="J14" s="15">
        <f t="shared" si="1"/>
        <v>629154.02538000047</v>
      </c>
      <c r="K14" s="16">
        <f t="shared" si="3"/>
        <v>7.631603505539454E-2</v>
      </c>
      <c r="L14" s="11">
        <f t="shared" si="2"/>
        <v>349288.39189999993</v>
      </c>
      <c r="M14" s="18">
        <v>718603.69999999914</v>
      </c>
      <c r="N14" s="19">
        <v>59644.107099999928</v>
      </c>
      <c r="O14" s="20">
        <v>37524.124748000024</v>
      </c>
      <c r="P14" s="18">
        <v>673921.39999999991</v>
      </c>
      <c r="Q14" s="19">
        <v>55935.476199999968</v>
      </c>
      <c r="R14" s="20">
        <v>37023.701253999992</v>
      </c>
      <c r="S14" s="18">
        <v>704789.09999999963</v>
      </c>
      <c r="T14" s="19">
        <v>58497.495299999966</v>
      </c>
      <c r="U14" s="20">
        <v>41669.985920999985</v>
      </c>
      <c r="V14" s="18">
        <v>694075.20000000065</v>
      </c>
      <c r="W14" s="19">
        <v>57608.241599999958</v>
      </c>
      <c r="X14" s="20">
        <v>41320.12464300001</v>
      </c>
      <c r="Y14" s="18">
        <v>709110.59999999939</v>
      </c>
      <c r="Z14" s="19">
        <v>58856.179799999903</v>
      </c>
      <c r="AA14" s="20">
        <v>41361.252486999918</v>
      </c>
      <c r="AB14" s="18">
        <v>619083.70000000088</v>
      </c>
      <c r="AC14" s="19">
        <v>51383.947099999968</v>
      </c>
      <c r="AD14" s="20">
        <v>27432.449107000019</v>
      </c>
      <c r="AE14" s="18">
        <v>623650.40000000014</v>
      </c>
      <c r="AF14" s="19">
        <v>43431.013855999947</v>
      </c>
      <c r="AG14" s="20">
        <v>23621.763336</v>
      </c>
      <c r="AH14" s="18">
        <v>704163.2999999997</v>
      </c>
      <c r="AI14" s="19">
        <v>49037.932212000203</v>
      </c>
      <c r="AJ14" s="20">
        <v>18468.563174000006</v>
      </c>
      <c r="AK14" s="18">
        <v>694098.60000000056</v>
      </c>
      <c r="AL14" s="19">
        <v>48337.02650400019</v>
      </c>
      <c r="AM14" s="20">
        <v>20631.51469800001</v>
      </c>
      <c r="AN14" s="18">
        <v>718060.79999999981</v>
      </c>
      <c r="AO14" s="19">
        <v>50005.754111999733</v>
      </c>
      <c r="AP14" s="20">
        <v>22924.852272</v>
      </c>
      <c r="AQ14" s="123">
        <v>696469.59999999881</v>
      </c>
      <c r="AR14" s="124">
        <v>48502.142944000283</v>
      </c>
      <c r="AS14" s="125">
        <v>19864.918455999989</v>
      </c>
      <c r="AT14" s="123">
        <v>688034.30000000086</v>
      </c>
      <c r="AU14" s="124">
        <v>47914.708652000358</v>
      </c>
      <c r="AV14" s="125">
        <v>17445.141804000017</v>
      </c>
    </row>
    <row r="15" spans="1:48" x14ac:dyDescent="0.25">
      <c r="A15" s="13">
        <v>12</v>
      </c>
      <c r="B15" s="14" t="s">
        <v>531</v>
      </c>
      <c r="C15" s="118">
        <v>89</v>
      </c>
      <c r="D15" s="71">
        <v>0.99</v>
      </c>
      <c r="E15" s="71" t="s">
        <v>689</v>
      </c>
      <c r="F15" s="66">
        <v>41061</v>
      </c>
      <c r="G15" s="66">
        <v>41061</v>
      </c>
      <c r="H15" s="65" t="s">
        <v>595</v>
      </c>
      <c r="I15" s="63">
        <f t="shared" si="0"/>
        <v>7752423.2999999933</v>
      </c>
      <c r="J15" s="15">
        <f t="shared" si="1"/>
        <v>607723.7401949995</v>
      </c>
      <c r="K15" s="16">
        <f t="shared" si="3"/>
        <v>7.8391454733257412E-2</v>
      </c>
      <c r="L15" s="11">
        <f t="shared" si="2"/>
        <v>344626.68005100009</v>
      </c>
      <c r="M15" s="18">
        <v>724308.90000000235</v>
      </c>
      <c r="N15" s="19">
        <v>61602.471944999954</v>
      </c>
      <c r="O15" s="20">
        <v>39266.455692000003</v>
      </c>
      <c r="P15" s="18">
        <v>676423.50000000035</v>
      </c>
      <c r="Q15" s="19">
        <v>57529.818675000024</v>
      </c>
      <c r="R15" s="20">
        <v>38574.700206000016</v>
      </c>
      <c r="S15" s="18">
        <v>704047.19999999809</v>
      </c>
      <c r="T15" s="19">
        <v>59879.214360000304</v>
      </c>
      <c r="U15" s="20">
        <v>43048.727885999986</v>
      </c>
      <c r="V15" s="18">
        <v>684169.80000000016</v>
      </c>
      <c r="W15" s="19">
        <v>58188.641490000104</v>
      </c>
      <c r="X15" s="20">
        <v>42051.390599999962</v>
      </c>
      <c r="Y15" s="18">
        <v>703193.39999999665</v>
      </c>
      <c r="Z15" s="19">
        <v>59806.598670000145</v>
      </c>
      <c r="AA15" s="20">
        <v>42392.984537999997</v>
      </c>
      <c r="AB15" s="18">
        <v>492407.39999999845</v>
      </c>
      <c r="AC15" s="19">
        <v>41879.24937000002</v>
      </c>
      <c r="AD15" s="20">
        <v>23570.923173000036</v>
      </c>
      <c r="AE15" s="18">
        <v>590135.39999999921</v>
      </c>
      <c r="AF15" s="19">
        <v>42106.160789999944</v>
      </c>
      <c r="AG15" s="20">
        <v>22617.14022299998</v>
      </c>
      <c r="AH15" s="18">
        <v>572142.90000000049</v>
      </c>
      <c r="AI15" s="19">
        <v>40822.395914999965</v>
      </c>
      <c r="AJ15" s="20">
        <v>14967.958365000008</v>
      </c>
      <c r="AK15" s="18">
        <v>596293.49999999965</v>
      </c>
      <c r="AL15" s="19">
        <v>42545.541224999986</v>
      </c>
      <c r="AM15" s="20">
        <v>18634.921233000001</v>
      </c>
      <c r="AN15" s="18">
        <v>680949.60000000079</v>
      </c>
      <c r="AO15" s="19">
        <v>48585.753959999776</v>
      </c>
      <c r="AP15" s="20">
        <v>22699.555473000015</v>
      </c>
      <c r="AQ15" s="123">
        <v>637107.59999999811</v>
      </c>
      <c r="AR15" s="124">
        <v>45457.627259999819</v>
      </c>
      <c r="AS15" s="125">
        <v>18205.847178000004</v>
      </c>
      <c r="AT15" s="123">
        <v>691244.09999999986</v>
      </c>
      <c r="AU15" s="124">
        <v>49320.26653499945</v>
      </c>
      <c r="AV15" s="125">
        <v>18596.075484000008</v>
      </c>
    </row>
    <row r="16" spans="1:48" x14ac:dyDescent="0.25">
      <c r="A16" s="13">
        <v>13</v>
      </c>
      <c r="B16" s="14" t="s">
        <v>174</v>
      </c>
      <c r="C16" s="118">
        <v>91</v>
      </c>
      <c r="D16" s="71">
        <v>1.698</v>
      </c>
      <c r="E16" s="71" t="s">
        <v>689</v>
      </c>
      <c r="F16" s="66">
        <v>41347</v>
      </c>
      <c r="G16" s="66">
        <v>41347</v>
      </c>
      <c r="H16" s="65" t="s">
        <v>649</v>
      </c>
      <c r="I16" s="63">
        <f t="shared" si="0"/>
        <v>6980510.7000000086</v>
      </c>
      <c r="J16" s="15">
        <f t="shared" si="1"/>
        <v>481765.41891899932</v>
      </c>
      <c r="K16" s="16">
        <f t="shared" si="3"/>
        <v>6.9015784034110669E-2</v>
      </c>
      <c r="L16" s="11">
        <f t="shared" si="2"/>
        <v>254820.16423200004</v>
      </c>
      <c r="M16" s="18">
        <v>1168318.2000000046</v>
      </c>
      <c r="N16" s="19">
        <v>86420.497253999187</v>
      </c>
      <c r="O16" s="20">
        <v>50486.691743999996</v>
      </c>
      <c r="P16" s="18">
        <v>1101520.8</v>
      </c>
      <c r="Q16" s="19">
        <v>81479.493575999499</v>
      </c>
      <c r="R16" s="20">
        <v>50584.718048999959</v>
      </c>
      <c r="S16" s="18">
        <v>1106793.9000000013</v>
      </c>
      <c r="T16" s="19">
        <v>81869.544782999525</v>
      </c>
      <c r="U16" s="20">
        <v>55226.755491000011</v>
      </c>
      <c r="V16" s="18">
        <v>895727.99999999988</v>
      </c>
      <c r="W16" s="19">
        <v>66257.000160000374</v>
      </c>
      <c r="X16" s="20">
        <v>45311.682264000017</v>
      </c>
      <c r="Y16" s="18">
        <v>64192.799999999988</v>
      </c>
      <c r="Z16" s="19">
        <v>4748.3414159999984</v>
      </c>
      <c r="AA16" s="20">
        <v>3763.1613539999998</v>
      </c>
      <c r="AB16" s="18">
        <v>0</v>
      </c>
      <c r="AC16" s="19">
        <v>0</v>
      </c>
      <c r="AD16" s="20">
        <v>0</v>
      </c>
      <c r="AE16" s="18">
        <v>0</v>
      </c>
      <c r="AF16" s="19">
        <v>0</v>
      </c>
      <c r="AG16" s="20">
        <v>0</v>
      </c>
      <c r="AH16" s="18">
        <v>0</v>
      </c>
      <c r="AI16" s="19">
        <v>0</v>
      </c>
      <c r="AJ16" s="20">
        <v>0</v>
      </c>
      <c r="AK16" s="18">
        <v>0</v>
      </c>
      <c r="AL16" s="19">
        <v>0</v>
      </c>
      <c r="AM16" s="20">
        <v>0</v>
      </c>
      <c r="AN16" s="18">
        <v>709546.20000000112</v>
      </c>
      <c r="AO16" s="19">
        <v>43204.268118000269</v>
      </c>
      <c r="AP16" s="20">
        <v>15856.050378000005</v>
      </c>
      <c r="AQ16" s="123">
        <v>910753.80000000051</v>
      </c>
      <c r="AR16" s="124">
        <v>55455.798882000301</v>
      </c>
      <c r="AS16" s="125">
        <v>18006.811050000015</v>
      </c>
      <c r="AT16" s="123">
        <v>1023657.0000000013</v>
      </c>
      <c r="AU16" s="124">
        <v>62330.47473000014</v>
      </c>
      <c r="AV16" s="125">
        <v>15584.293901999998</v>
      </c>
    </row>
    <row r="17" spans="1:48" x14ac:dyDescent="0.25">
      <c r="A17" s="13">
        <v>14</v>
      </c>
      <c r="B17" s="14" t="s">
        <v>175</v>
      </c>
      <c r="C17" s="118">
        <v>97</v>
      </c>
      <c r="D17" s="71">
        <v>0.24</v>
      </c>
      <c r="E17" s="71" t="s">
        <v>689</v>
      </c>
      <c r="F17" s="66">
        <v>41551</v>
      </c>
      <c r="G17" s="66">
        <v>41551</v>
      </c>
      <c r="H17" s="65" t="s">
        <v>420</v>
      </c>
      <c r="I17" s="63">
        <f t="shared" si="0"/>
        <v>769656.42000000051</v>
      </c>
      <c r="J17" s="15">
        <f t="shared" si="1"/>
        <v>66121.683545000007</v>
      </c>
      <c r="K17" s="16">
        <f t="shared" si="3"/>
        <v>8.5910650293802474E-2</v>
      </c>
      <c r="L17" s="11">
        <f t="shared" si="2"/>
        <v>41348.992634199996</v>
      </c>
      <c r="M17" s="18">
        <v>123115.20000000006</v>
      </c>
      <c r="N17" s="19">
        <v>11224.412784000049</v>
      </c>
      <c r="O17" s="20">
        <v>7417.7319127999981</v>
      </c>
      <c r="P17" s="18">
        <v>118850.64000000013</v>
      </c>
      <c r="Q17" s="19">
        <v>10835.612848800012</v>
      </c>
      <c r="R17" s="20">
        <v>7501.1830010000012</v>
      </c>
      <c r="S17" s="18">
        <v>119670.0400000002</v>
      </c>
      <c r="T17" s="19">
        <v>10910.317546799955</v>
      </c>
      <c r="U17" s="20">
        <v>7990.8337141999946</v>
      </c>
      <c r="V17" s="18">
        <v>95789.38</v>
      </c>
      <c r="W17" s="19">
        <v>8733.1177745999958</v>
      </c>
      <c r="X17" s="20">
        <v>6537.5910186000083</v>
      </c>
      <c r="Y17" s="18">
        <v>36489.180000000008</v>
      </c>
      <c r="Z17" s="19">
        <v>3326.7185406000044</v>
      </c>
      <c r="AA17" s="20">
        <v>2391.6562099999987</v>
      </c>
      <c r="AB17" s="18">
        <v>0</v>
      </c>
      <c r="AC17" s="19">
        <v>0</v>
      </c>
      <c r="AD17" s="20">
        <v>0</v>
      </c>
      <c r="AE17" s="18">
        <v>0</v>
      </c>
      <c r="AF17" s="19">
        <v>0</v>
      </c>
      <c r="AG17" s="20">
        <v>0</v>
      </c>
      <c r="AH17" s="18">
        <v>0</v>
      </c>
      <c r="AI17" s="19">
        <v>0</v>
      </c>
      <c r="AJ17" s="20">
        <v>0</v>
      </c>
      <c r="AK17" s="18">
        <v>0</v>
      </c>
      <c r="AL17" s="19">
        <v>0</v>
      </c>
      <c r="AM17" s="20">
        <v>0</v>
      </c>
      <c r="AN17" s="18">
        <v>54133.359999999986</v>
      </c>
      <c r="AO17" s="19">
        <v>4140.6607063999982</v>
      </c>
      <c r="AP17" s="20">
        <v>2075.4227027999982</v>
      </c>
      <c r="AQ17" s="123">
        <v>99358.720000000045</v>
      </c>
      <c r="AR17" s="124">
        <v>7599.9484928000002</v>
      </c>
      <c r="AS17" s="125">
        <v>3492.3379815999992</v>
      </c>
      <c r="AT17" s="123">
        <v>122249.90000000004</v>
      </c>
      <c r="AU17" s="124">
        <v>9350.8948509999973</v>
      </c>
      <c r="AV17" s="125">
        <v>3942.2360932000006</v>
      </c>
    </row>
    <row r="18" spans="1:48" x14ac:dyDescent="0.25">
      <c r="A18" s="13">
        <v>15</v>
      </c>
      <c r="B18" s="14" t="s">
        <v>176</v>
      </c>
      <c r="C18" s="118">
        <v>110</v>
      </c>
      <c r="D18" s="71">
        <v>0.6</v>
      </c>
      <c r="E18" s="71" t="s">
        <v>689</v>
      </c>
      <c r="F18" s="66">
        <v>41414</v>
      </c>
      <c r="G18" s="66">
        <v>41414</v>
      </c>
      <c r="H18" s="65" t="s">
        <v>421</v>
      </c>
      <c r="I18" s="63">
        <f t="shared" si="0"/>
        <v>2434254.0999999996</v>
      </c>
      <c r="J18" s="15">
        <f t="shared" si="1"/>
        <v>199545.746124</v>
      </c>
      <c r="K18" s="16">
        <f t="shared" si="3"/>
        <v>8.1974082378663771E-2</v>
      </c>
      <c r="L18" s="11">
        <f t="shared" si="2"/>
        <v>120018.19421200002</v>
      </c>
      <c r="M18" s="18">
        <v>403289.50000000006</v>
      </c>
      <c r="N18" s="19">
        <v>35303.962830000033</v>
      </c>
      <c r="O18" s="20">
        <v>22988.63065000005</v>
      </c>
      <c r="P18" s="18">
        <v>301190.3000000001</v>
      </c>
      <c r="Q18" s="19">
        <v>26366.198861999965</v>
      </c>
      <c r="R18" s="20">
        <v>17843.305171</v>
      </c>
      <c r="S18" s="18">
        <v>401274.49999999983</v>
      </c>
      <c r="T18" s="19">
        <v>35127.569729999988</v>
      </c>
      <c r="U18" s="20">
        <v>25582.684557999979</v>
      </c>
      <c r="V18" s="18">
        <v>367587.9</v>
      </c>
      <c r="W18" s="19">
        <v>32178.644765999994</v>
      </c>
      <c r="X18" s="20">
        <v>23706.067268999992</v>
      </c>
      <c r="Y18" s="18">
        <v>0</v>
      </c>
      <c r="Z18" s="19">
        <v>0</v>
      </c>
      <c r="AA18" s="20">
        <v>0</v>
      </c>
      <c r="AB18" s="18">
        <v>0</v>
      </c>
      <c r="AC18" s="19">
        <v>0</v>
      </c>
      <c r="AD18" s="20">
        <v>0</v>
      </c>
      <c r="AE18" s="18">
        <v>0</v>
      </c>
      <c r="AF18" s="19">
        <v>0</v>
      </c>
      <c r="AG18" s="20">
        <v>0</v>
      </c>
      <c r="AH18" s="18">
        <v>0</v>
      </c>
      <c r="AI18" s="19">
        <v>0</v>
      </c>
      <c r="AJ18" s="20">
        <v>0</v>
      </c>
      <c r="AK18" s="18">
        <v>0</v>
      </c>
      <c r="AL18" s="19">
        <v>0</v>
      </c>
      <c r="AM18" s="20">
        <v>0</v>
      </c>
      <c r="AN18" s="18">
        <v>164293.39999999985</v>
      </c>
      <c r="AO18" s="19">
        <v>12065.707296</v>
      </c>
      <c r="AP18" s="20">
        <v>5490.3896560000012</v>
      </c>
      <c r="AQ18" s="123">
        <v>407021.99999999965</v>
      </c>
      <c r="AR18" s="124">
        <v>29891.695680000019</v>
      </c>
      <c r="AS18" s="125">
        <v>13176.725508000003</v>
      </c>
      <c r="AT18" s="123">
        <v>389596.50000000023</v>
      </c>
      <c r="AU18" s="124">
        <v>28611.966959999987</v>
      </c>
      <c r="AV18" s="125">
        <v>11230.39139999999</v>
      </c>
    </row>
    <row r="19" spans="1:48" x14ac:dyDescent="0.25">
      <c r="A19" s="13">
        <v>16</v>
      </c>
      <c r="B19" s="14" t="s">
        <v>177</v>
      </c>
      <c r="C19" s="118">
        <v>379</v>
      </c>
      <c r="D19" s="71">
        <v>0.99</v>
      </c>
      <c r="E19" s="71" t="s">
        <v>689</v>
      </c>
      <c r="F19" s="73">
        <v>41885</v>
      </c>
      <c r="G19" s="73">
        <v>41885</v>
      </c>
      <c r="H19" s="65" t="s">
        <v>422</v>
      </c>
      <c r="I19" s="63">
        <f t="shared" si="0"/>
        <v>4356360.0099999206</v>
      </c>
      <c r="J19" s="15">
        <f t="shared" si="1"/>
        <v>346647.92098449421</v>
      </c>
      <c r="K19" s="16">
        <f t="shared" si="3"/>
        <v>7.9572836080758283E-2</v>
      </c>
      <c r="L19" s="11">
        <f t="shared" si="2"/>
        <v>203955.78802567502</v>
      </c>
      <c r="M19" s="18">
        <v>683823.4300000004</v>
      </c>
      <c r="N19" s="19">
        <v>58159.182721499972</v>
      </c>
      <c r="O19" s="20">
        <v>37119.457824699974</v>
      </c>
      <c r="P19" s="18">
        <v>600571.64999999991</v>
      </c>
      <c r="Q19" s="19">
        <v>51078.61883249996</v>
      </c>
      <c r="R19" s="20">
        <v>34363.389862400007</v>
      </c>
      <c r="S19" s="18">
        <v>711730.03</v>
      </c>
      <c r="T19" s="19">
        <v>60532.639051499995</v>
      </c>
      <c r="U19" s="20">
        <v>43472.373424500001</v>
      </c>
      <c r="V19" s="18">
        <v>569940.92000000004</v>
      </c>
      <c r="W19" s="19">
        <v>48473.475246000016</v>
      </c>
      <c r="X19" s="20">
        <v>35757.496215299987</v>
      </c>
      <c r="Y19" s="18">
        <v>48651.8</v>
      </c>
      <c r="Z19" s="19">
        <v>4137.8355899999997</v>
      </c>
      <c r="AA19" s="20">
        <v>3139.7690603999986</v>
      </c>
      <c r="AB19" s="18">
        <v>0</v>
      </c>
      <c r="AC19" s="19">
        <v>0</v>
      </c>
      <c r="AD19" s="20">
        <v>0</v>
      </c>
      <c r="AE19" s="18">
        <v>0</v>
      </c>
      <c r="AF19" s="19">
        <v>0</v>
      </c>
      <c r="AG19" s="20">
        <v>0</v>
      </c>
      <c r="AH19" s="18">
        <v>0</v>
      </c>
      <c r="AI19" s="19">
        <v>0</v>
      </c>
      <c r="AJ19" s="20">
        <v>0</v>
      </c>
      <c r="AK19" s="123">
        <v>717.65999992000002</v>
      </c>
      <c r="AL19" s="124">
        <v>51.205040994291998</v>
      </c>
      <c r="AM19" s="125">
        <v>12.148637575037995</v>
      </c>
      <c r="AN19" s="18">
        <v>335473.37999999995</v>
      </c>
      <c r="AO19" s="19">
        <v>23936.025663</v>
      </c>
      <c r="AP19" s="20">
        <v>10555.775853299992</v>
      </c>
      <c r="AQ19" s="123">
        <v>690616.23000000033</v>
      </c>
      <c r="AR19" s="124">
        <v>49275.468010499986</v>
      </c>
      <c r="AS19" s="125">
        <v>20661.180291400004</v>
      </c>
      <c r="AT19" s="123">
        <v>714834.90999999992</v>
      </c>
      <c r="AU19" s="124">
        <v>51003.470828499958</v>
      </c>
      <c r="AV19" s="125">
        <v>18874.196856100018</v>
      </c>
    </row>
    <row r="20" spans="1:48" x14ac:dyDescent="0.25">
      <c r="A20" s="13">
        <v>17</v>
      </c>
      <c r="B20" s="14" t="s">
        <v>178</v>
      </c>
      <c r="C20" s="118">
        <v>380</v>
      </c>
      <c r="D20" s="71">
        <v>0.99</v>
      </c>
      <c r="E20" s="71" t="s">
        <v>689</v>
      </c>
      <c r="F20" s="73">
        <v>41885</v>
      </c>
      <c r="G20" s="73">
        <v>41885</v>
      </c>
      <c r="H20" s="65" t="s">
        <v>423</v>
      </c>
      <c r="I20" s="63">
        <f t="shared" si="0"/>
        <v>4557924.3400000017</v>
      </c>
      <c r="J20" s="15">
        <f t="shared" si="1"/>
        <v>363328.40990399988</v>
      </c>
      <c r="K20" s="16">
        <f t="shared" si="3"/>
        <v>7.9713567580632486E-2</v>
      </c>
      <c r="L20" s="11">
        <f t="shared" si="2"/>
        <v>215967.72258377151</v>
      </c>
      <c r="M20" s="18">
        <v>717908.4600000002</v>
      </c>
      <c r="N20" s="19">
        <v>61058.11452299996</v>
      </c>
      <c r="O20" s="20">
        <v>38920.569236899981</v>
      </c>
      <c r="P20" s="18">
        <v>663959.91000000096</v>
      </c>
      <c r="Q20" s="19">
        <v>56469.790345499947</v>
      </c>
      <c r="R20" s="20">
        <v>37915.673484900006</v>
      </c>
      <c r="S20" s="18">
        <v>704383.84000000055</v>
      </c>
      <c r="T20" s="19">
        <v>59907.845591999976</v>
      </c>
      <c r="U20" s="20">
        <v>43066.198838200005</v>
      </c>
      <c r="V20" s="18">
        <v>628078.50999999931</v>
      </c>
      <c r="W20" s="19">
        <v>53418.077275500022</v>
      </c>
      <c r="X20" s="20">
        <v>39414.071839199998</v>
      </c>
      <c r="Y20" s="18">
        <v>68188.13</v>
      </c>
      <c r="Z20" s="19">
        <v>5799.4004565000014</v>
      </c>
      <c r="AA20" s="20">
        <v>4446.2488602000003</v>
      </c>
      <c r="AB20" s="18">
        <v>0</v>
      </c>
      <c r="AC20" s="19">
        <v>0</v>
      </c>
      <c r="AD20" s="20">
        <v>0</v>
      </c>
      <c r="AE20" s="18">
        <v>0</v>
      </c>
      <c r="AF20" s="19">
        <v>0</v>
      </c>
      <c r="AG20" s="20">
        <v>0</v>
      </c>
      <c r="AH20" s="18">
        <v>0</v>
      </c>
      <c r="AI20" s="19">
        <v>0</v>
      </c>
      <c r="AJ20" s="20">
        <v>0</v>
      </c>
      <c r="AK20" s="123">
        <v>763.66</v>
      </c>
      <c r="AL20" s="124">
        <v>54.487140999999994</v>
      </c>
      <c r="AM20" s="125">
        <v>13.264351771539996</v>
      </c>
      <c r="AN20" s="18">
        <v>371374.83000000019</v>
      </c>
      <c r="AO20" s="19">
        <v>26497.59412049998</v>
      </c>
      <c r="AP20" s="20">
        <v>12073.088730600008</v>
      </c>
      <c r="AQ20" s="123">
        <v>694260.87000000058</v>
      </c>
      <c r="AR20" s="124">
        <v>49535.513074500006</v>
      </c>
      <c r="AS20" s="125">
        <v>21151.086856499995</v>
      </c>
      <c r="AT20" s="123">
        <v>709006.1300000007</v>
      </c>
      <c r="AU20" s="124">
        <v>50587.587375500014</v>
      </c>
      <c r="AV20" s="125">
        <v>18967.520385500007</v>
      </c>
    </row>
    <row r="21" spans="1:48" x14ac:dyDescent="0.25">
      <c r="A21" s="13">
        <v>18</v>
      </c>
      <c r="B21" s="14" t="s">
        <v>179</v>
      </c>
      <c r="C21" s="118">
        <v>381</v>
      </c>
      <c r="D21" s="71">
        <v>0.99</v>
      </c>
      <c r="E21" s="71" t="s">
        <v>689</v>
      </c>
      <c r="F21" s="73">
        <v>41885</v>
      </c>
      <c r="G21" s="73">
        <v>41885</v>
      </c>
      <c r="H21" s="65" t="s">
        <v>424</v>
      </c>
      <c r="I21" s="63">
        <f t="shared" si="0"/>
        <v>4385480.9899999015</v>
      </c>
      <c r="J21" s="15">
        <f t="shared" si="1"/>
        <v>350418.08226549276</v>
      </c>
      <c r="K21" s="16">
        <f t="shared" si="3"/>
        <v>7.9904138922171145E-2</v>
      </c>
      <c r="L21" s="11">
        <f t="shared" si="2"/>
        <v>207076.30135183086</v>
      </c>
      <c r="M21" s="18">
        <v>714219.77000000025</v>
      </c>
      <c r="N21" s="19">
        <v>60744.39143850009</v>
      </c>
      <c r="O21" s="20">
        <v>38773.485441499935</v>
      </c>
      <c r="P21" s="18">
        <v>669231.34999999986</v>
      </c>
      <c r="Q21" s="19">
        <v>56918.126317500013</v>
      </c>
      <c r="R21" s="20">
        <v>38108.764010700019</v>
      </c>
      <c r="S21" s="18">
        <v>703250.76000000059</v>
      </c>
      <c r="T21" s="19">
        <v>59811.477137999966</v>
      </c>
      <c r="U21" s="20">
        <v>42988.209023699987</v>
      </c>
      <c r="V21" s="18">
        <v>637320.95000000019</v>
      </c>
      <c r="W21" s="19">
        <v>54204.14679749991</v>
      </c>
      <c r="X21" s="20">
        <v>39684.511800500004</v>
      </c>
      <c r="Y21" s="18">
        <v>14226.34</v>
      </c>
      <c r="Z21" s="19">
        <v>1209.9502170000001</v>
      </c>
      <c r="AA21" s="20">
        <v>1094.3873069999997</v>
      </c>
      <c r="AB21" s="18">
        <v>0</v>
      </c>
      <c r="AC21" s="19">
        <v>0</v>
      </c>
      <c r="AD21" s="20">
        <v>0</v>
      </c>
      <c r="AE21" s="18">
        <v>0</v>
      </c>
      <c r="AF21" s="19">
        <v>0</v>
      </c>
      <c r="AG21" s="20">
        <v>0</v>
      </c>
      <c r="AH21" s="18">
        <v>0</v>
      </c>
      <c r="AI21" s="19">
        <v>0</v>
      </c>
      <c r="AJ21" s="20">
        <v>0</v>
      </c>
      <c r="AK21" s="123">
        <v>1186.8999999</v>
      </c>
      <c r="AL21" s="124">
        <v>84.685314992864988</v>
      </c>
      <c r="AM21" s="125">
        <v>25.572727930933993</v>
      </c>
      <c r="AN21" s="18">
        <v>295956.2</v>
      </c>
      <c r="AO21" s="19">
        <v>21116.474870000002</v>
      </c>
      <c r="AP21" s="20">
        <v>9115.7621851999938</v>
      </c>
      <c r="AQ21" s="123">
        <v>631241.66000000038</v>
      </c>
      <c r="AR21" s="124">
        <v>45039.092440999942</v>
      </c>
      <c r="AS21" s="125">
        <v>18260.084716699999</v>
      </c>
      <c r="AT21" s="123">
        <v>718847.06000000075</v>
      </c>
      <c r="AU21" s="124">
        <v>51289.737730999972</v>
      </c>
      <c r="AV21" s="125">
        <v>19025.52413859998</v>
      </c>
    </row>
    <row r="22" spans="1:48" x14ac:dyDescent="0.25">
      <c r="A22" s="13">
        <v>19</v>
      </c>
      <c r="B22" s="14" t="s">
        <v>536</v>
      </c>
      <c r="C22" s="118">
        <v>137</v>
      </c>
      <c r="D22" s="71">
        <v>0.39</v>
      </c>
      <c r="E22" s="71" t="s">
        <v>689</v>
      </c>
      <c r="F22" s="66">
        <v>36880</v>
      </c>
      <c r="G22" s="66">
        <v>39114</v>
      </c>
      <c r="H22" s="65" t="s">
        <v>206</v>
      </c>
      <c r="I22" s="63">
        <f t="shared" si="0"/>
        <v>2245000.0000000005</v>
      </c>
      <c r="J22" s="15">
        <f t="shared" si="1"/>
        <v>159576.1320136</v>
      </c>
      <c r="K22" s="16">
        <f t="shared" si="3"/>
        <v>7.1080682411403098E-2</v>
      </c>
      <c r="L22" s="11">
        <f t="shared" si="2"/>
        <v>85335.540596799998</v>
      </c>
      <c r="M22" s="18">
        <v>255975.52000000008</v>
      </c>
      <c r="N22" s="19">
        <v>19415.743191999994</v>
      </c>
      <c r="O22" s="20">
        <v>11521.847618399999</v>
      </c>
      <c r="P22" s="18">
        <v>238451.83999999988</v>
      </c>
      <c r="Q22" s="19">
        <v>18086.572063999982</v>
      </c>
      <c r="R22" s="20">
        <v>11410.810244000006</v>
      </c>
      <c r="S22" s="18">
        <v>241166.03999999992</v>
      </c>
      <c r="T22" s="19">
        <v>18292.444133999976</v>
      </c>
      <c r="U22" s="20">
        <v>12382.192606400016</v>
      </c>
      <c r="V22" s="18">
        <v>247788.59999999989</v>
      </c>
      <c r="W22" s="19">
        <v>18794.765310000032</v>
      </c>
      <c r="X22" s="20">
        <v>12967.72802319999</v>
      </c>
      <c r="Y22" s="18">
        <v>235419.96000000031</v>
      </c>
      <c r="Z22" s="19">
        <v>17856.603966000021</v>
      </c>
      <c r="AA22" s="20">
        <v>11902.119253599985</v>
      </c>
      <c r="AB22" s="18">
        <v>149284.19999999975</v>
      </c>
      <c r="AC22" s="19">
        <v>11323.206570000008</v>
      </c>
      <c r="AD22" s="20">
        <v>5200.515562800003</v>
      </c>
      <c r="AE22" s="18">
        <v>149077.52000000016</v>
      </c>
      <c r="AF22" s="19">
        <v>9487.2933728000389</v>
      </c>
      <c r="AG22" s="20">
        <v>4375.5942375999957</v>
      </c>
      <c r="AH22" s="18">
        <v>141976.04</v>
      </c>
      <c r="AI22" s="19">
        <v>9035.3551855999885</v>
      </c>
      <c r="AJ22" s="20">
        <v>2581.2967324000028</v>
      </c>
      <c r="AK22" s="18">
        <v>138837.52000000002</v>
      </c>
      <c r="AL22" s="19">
        <v>8835.619772799977</v>
      </c>
      <c r="AM22" s="20">
        <v>2896.799606</v>
      </c>
      <c r="AN22" s="18">
        <v>174042.28000000035</v>
      </c>
      <c r="AO22" s="19">
        <v>11076.050699199975</v>
      </c>
      <c r="AP22" s="20">
        <v>4596.9641040000015</v>
      </c>
      <c r="AQ22" s="123">
        <v>207887.04000000018</v>
      </c>
      <c r="AR22" s="124">
        <v>13229.931225599988</v>
      </c>
      <c r="AS22" s="125">
        <v>4374.6417379999984</v>
      </c>
      <c r="AT22" s="123">
        <v>65093.439999999995</v>
      </c>
      <c r="AU22" s="124">
        <v>4142.5465216000039</v>
      </c>
      <c r="AV22" s="125">
        <v>1125.0308703999999</v>
      </c>
    </row>
    <row r="23" spans="1:48" x14ac:dyDescent="0.25">
      <c r="A23" s="13">
        <v>20</v>
      </c>
      <c r="B23" s="14" t="s">
        <v>180</v>
      </c>
      <c r="C23" s="118">
        <v>141</v>
      </c>
      <c r="D23" s="71">
        <v>0.4</v>
      </c>
      <c r="E23" s="71" t="s">
        <v>689</v>
      </c>
      <c r="F23" s="66">
        <v>40959</v>
      </c>
      <c r="G23" s="66">
        <v>40959</v>
      </c>
      <c r="H23" s="65" t="s">
        <v>207</v>
      </c>
      <c r="I23" s="63">
        <f t="shared" si="0"/>
        <v>2364843</v>
      </c>
      <c r="J23" s="15">
        <f t="shared" si="1"/>
        <v>178181.84288999997</v>
      </c>
      <c r="K23" s="16">
        <f t="shared" si="3"/>
        <v>7.5346161622568589E-2</v>
      </c>
      <c r="L23" s="11">
        <f t="shared" si="2"/>
        <v>101041.26399999998</v>
      </c>
      <c r="M23" s="18">
        <v>247275</v>
      </c>
      <c r="N23" s="19">
        <v>19838.873250000117</v>
      </c>
      <c r="O23" s="20">
        <v>12238.876420000004</v>
      </c>
      <c r="P23" s="18">
        <v>236388</v>
      </c>
      <c r="Q23" s="19">
        <v>18965.409240000005</v>
      </c>
      <c r="R23" s="20">
        <v>12349.578230000001</v>
      </c>
      <c r="S23" s="18">
        <v>252228</v>
      </c>
      <c r="T23" s="19">
        <v>20236.252439999971</v>
      </c>
      <c r="U23" s="20">
        <v>14166.84271999999</v>
      </c>
      <c r="V23" s="18">
        <v>251368</v>
      </c>
      <c r="W23" s="19">
        <v>20167.254639999977</v>
      </c>
      <c r="X23" s="20">
        <v>14259.830350000006</v>
      </c>
      <c r="Y23" s="18">
        <v>257902</v>
      </c>
      <c r="Z23" s="19">
        <v>20691.477459999904</v>
      </c>
      <c r="AA23" s="20">
        <v>14382.58589</v>
      </c>
      <c r="AB23" s="18">
        <v>225757</v>
      </c>
      <c r="AC23" s="19">
        <v>18112.484109999994</v>
      </c>
      <c r="AD23" s="20">
        <v>9580.8147799999824</v>
      </c>
      <c r="AE23" s="18">
        <v>0</v>
      </c>
      <c r="AF23" s="19">
        <v>0</v>
      </c>
      <c r="AG23" s="20">
        <v>0</v>
      </c>
      <c r="AH23" s="18">
        <v>0</v>
      </c>
      <c r="AI23" s="19">
        <v>0</v>
      </c>
      <c r="AJ23" s="20">
        <v>0</v>
      </c>
      <c r="AK23" s="18">
        <v>131980</v>
      </c>
      <c r="AL23" s="19">
        <v>8883.573800000011</v>
      </c>
      <c r="AM23" s="20">
        <v>3832.306509999999</v>
      </c>
      <c r="AN23" s="18">
        <v>252301</v>
      </c>
      <c r="AO23" s="19">
        <v>16982.380309999993</v>
      </c>
      <c r="AP23" s="20">
        <v>7598.09853999999</v>
      </c>
      <c r="AQ23" s="123">
        <v>254946</v>
      </c>
      <c r="AR23" s="124">
        <v>17160.415259999991</v>
      </c>
      <c r="AS23" s="125">
        <v>6791.6642799999972</v>
      </c>
      <c r="AT23" s="123">
        <v>254698</v>
      </c>
      <c r="AU23" s="124">
        <v>17143.722379999981</v>
      </c>
      <c r="AV23" s="125">
        <v>5840.666280000004</v>
      </c>
    </row>
    <row r="24" spans="1:48" x14ac:dyDescent="0.25">
      <c r="A24" s="13">
        <v>21</v>
      </c>
      <c r="B24" s="14" t="s">
        <v>181</v>
      </c>
      <c r="C24" s="118">
        <v>144</v>
      </c>
      <c r="D24" s="71">
        <v>0.6</v>
      </c>
      <c r="E24" s="71" t="s">
        <v>689</v>
      </c>
      <c r="F24" s="66">
        <v>40687</v>
      </c>
      <c r="G24" s="66">
        <v>40687</v>
      </c>
      <c r="H24" s="65" t="s">
        <v>208</v>
      </c>
      <c r="I24" s="63">
        <f t="shared" si="0"/>
        <v>3697953.649999999</v>
      </c>
      <c r="J24" s="15">
        <f t="shared" si="1"/>
        <v>271006.99306049978</v>
      </c>
      <c r="K24" s="16">
        <f t="shared" si="3"/>
        <v>7.3285665184175536E-2</v>
      </c>
      <c r="L24" s="11">
        <f t="shared" si="2"/>
        <v>144670.15238424999</v>
      </c>
      <c r="M24" s="21">
        <v>130375.65000000013</v>
      </c>
      <c r="N24" s="22">
        <v>10478.290990499978</v>
      </c>
      <c r="O24" s="23">
        <v>6372.9553554999984</v>
      </c>
      <c r="P24" s="21">
        <v>127822.55000000015</v>
      </c>
      <c r="Q24" s="22">
        <v>10273.09834349998</v>
      </c>
      <c r="R24" s="23">
        <v>6680.8146139999926</v>
      </c>
      <c r="S24" s="21">
        <v>314664.19999999984</v>
      </c>
      <c r="T24" s="22">
        <v>25289.561754000006</v>
      </c>
      <c r="U24" s="23">
        <v>17802.750133500005</v>
      </c>
      <c r="V24" s="21">
        <v>365373.24999999977</v>
      </c>
      <c r="W24" s="22">
        <v>29365.048102500026</v>
      </c>
      <c r="X24" s="23">
        <v>20753.908784249983</v>
      </c>
      <c r="Y24" s="21">
        <v>388149.75000000012</v>
      </c>
      <c r="Z24" s="22">
        <v>31195.595407499979</v>
      </c>
      <c r="AA24" s="23">
        <v>21693.027960000003</v>
      </c>
      <c r="AB24" s="21">
        <v>348592.04999999912</v>
      </c>
      <c r="AC24" s="22">
        <v>28016.343058499904</v>
      </c>
      <c r="AD24" s="23">
        <v>15403.801165500015</v>
      </c>
      <c r="AE24" s="21">
        <v>332035.49999999994</v>
      </c>
      <c r="AF24" s="22">
        <v>22385.833410000003</v>
      </c>
      <c r="AG24" s="23">
        <v>11741.017744500004</v>
      </c>
      <c r="AH24" s="21">
        <v>376869.59999999986</v>
      </c>
      <c r="AI24" s="22">
        <v>25408.548432000018</v>
      </c>
      <c r="AJ24" s="23">
        <v>9008.5920780000106</v>
      </c>
      <c r="AK24" s="21">
        <v>384367.75000000023</v>
      </c>
      <c r="AL24" s="22">
        <v>25914.07370499997</v>
      </c>
      <c r="AM24" s="23">
        <v>10587.790015499986</v>
      </c>
      <c r="AN24" s="21">
        <v>341984.54999999987</v>
      </c>
      <c r="AO24" s="22">
        <v>23056.598360999989</v>
      </c>
      <c r="AP24" s="23">
        <v>10488.814206000001</v>
      </c>
      <c r="AQ24" s="142">
        <v>261212.25000000029</v>
      </c>
      <c r="AR24" s="140">
        <v>17610.929894999976</v>
      </c>
      <c r="AS24" s="141">
        <v>6657.8825849999939</v>
      </c>
      <c r="AT24" s="142">
        <v>326506.54999999964</v>
      </c>
      <c r="AU24" s="140">
        <v>22013.071601000032</v>
      </c>
      <c r="AV24" s="141">
        <v>7478.7977425000008</v>
      </c>
    </row>
    <row r="25" spans="1:48" x14ac:dyDescent="0.25">
      <c r="A25" s="13">
        <v>22</v>
      </c>
      <c r="B25" s="24" t="s">
        <v>182</v>
      </c>
      <c r="C25" s="119">
        <v>146</v>
      </c>
      <c r="D25" s="71">
        <v>0.38</v>
      </c>
      <c r="E25" s="71" t="s">
        <v>689</v>
      </c>
      <c r="F25" s="66">
        <v>40662</v>
      </c>
      <c r="G25" s="66">
        <v>40662</v>
      </c>
      <c r="H25" s="65" t="s">
        <v>209</v>
      </c>
      <c r="I25" s="63">
        <f t="shared" si="0"/>
        <v>686186.375</v>
      </c>
      <c r="J25" s="15">
        <f t="shared" si="1"/>
        <v>59336.667353749952</v>
      </c>
      <c r="K25" s="16">
        <f t="shared" si="3"/>
        <v>8.6473106309856343E-2</v>
      </c>
      <c r="L25" s="11">
        <f t="shared" si="2"/>
        <v>37416.941711249987</v>
      </c>
      <c r="M25" s="18">
        <v>119070</v>
      </c>
      <c r="N25" s="19">
        <v>10855.611900000018</v>
      </c>
      <c r="O25" s="20">
        <v>7197.5039887499943</v>
      </c>
      <c r="P25" s="18">
        <v>104627.25</v>
      </c>
      <c r="Q25" s="19">
        <v>9538.866382499913</v>
      </c>
      <c r="R25" s="20">
        <v>6550.1537487500018</v>
      </c>
      <c r="S25" s="18">
        <v>107110.75</v>
      </c>
      <c r="T25" s="19">
        <v>9765.2870775000138</v>
      </c>
      <c r="U25" s="20">
        <v>7204.2323525000047</v>
      </c>
      <c r="V25" s="18">
        <v>90656.5</v>
      </c>
      <c r="W25" s="19">
        <v>8265.1531049999612</v>
      </c>
      <c r="X25" s="20">
        <v>6180.5466587499914</v>
      </c>
      <c r="Y25" s="18">
        <v>45175.25</v>
      </c>
      <c r="Z25" s="19">
        <v>4118.6275425000131</v>
      </c>
      <c r="AA25" s="20">
        <v>2934.4994987500017</v>
      </c>
      <c r="AB25" s="18">
        <v>0</v>
      </c>
      <c r="AC25" s="19">
        <v>0</v>
      </c>
      <c r="AD25" s="20">
        <v>0</v>
      </c>
      <c r="AE25" s="18">
        <v>0</v>
      </c>
      <c r="AF25" s="19">
        <v>0</v>
      </c>
      <c r="AG25" s="20">
        <v>0</v>
      </c>
      <c r="AH25" s="18">
        <v>0</v>
      </c>
      <c r="AI25" s="19">
        <v>0</v>
      </c>
      <c r="AJ25" s="20">
        <v>0</v>
      </c>
      <c r="AK25" s="18">
        <v>0</v>
      </c>
      <c r="AL25" s="19">
        <v>0</v>
      </c>
      <c r="AM25" s="20">
        <v>0</v>
      </c>
      <c r="AN25" s="18">
        <v>42748.75</v>
      </c>
      <c r="AO25" s="19">
        <v>3269.8518874999982</v>
      </c>
      <c r="AP25" s="20">
        <v>1617.9310725</v>
      </c>
      <c r="AQ25" s="123">
        <v>75469.125</v>
      </c>
      <c r="AR25" s="124">
        <v>5772.6333712499973</v>
      </c>
      <c r="AS25" s="125">
        <v>2604.1761749999991</v>
      </c>
      <c r="AT25" s="123">
        <v>101328.75</v>
      </c>
      <c r="AU25" s="124">
        <v>7750.6360875000291</v>
      </c>
      <c r="AV25" s="125">
        <v>3127.8982162499974</v>
      </c>
    </row>
    <row r="26" spans="1:48" x14ac:dyDescent="0.25">
      <c r="A26" s="13">
        <v>23</v>
      </c>
      <c r="B26" s="14" t="s">
        <v>183</v>
      </c>
      <c r="C26" s="118">
        <v>171</v>
      </c>
      <c r="D26" s="71">
        <v>0.35</v>
      </c>
      <c r="E26" s="71" t="s">
        <v>689</v>
      </c>
      <c r="F26" s="66">
        <v>40486</v>
      </c>
      <c r="G26" s="66">
        <v>40486</v>
      </c>
      <c r="H26" s="65" t="s">
        <v>210</v>
      </c>
      <c r="I26" s="63">
        <f t="shared" si="0"/>
        <v>1431047.91</v>
      </c>
      <c r="J26" s="15">
        <f t="shared" si="1"/>
        <v>122349.54304989998</v>
      </c>
      <c r="K26" s="16">
        <f t="shared" si="3"/>
        <v>8.549646884282161E-2</v>
      </c>
      <c r="L26" s="11">
        <f t="shared" si="2"/>
        <v>75068.11757620002</v>
      </c>
      <c r="M26" s="18">
        <v>157598.66999999984</v>
      </c>
      <c r="N26" s="19">
        <v>14368.270743900004</v>
      </c>
      <c r="O26" s="20">
        <v>8981.9956355999948</v>
      </c>
      <c r="P26" s="18">
        <v>144356.74999999991</v>
      </c>
      <c r="Q26" s="19">
        <v>13161.004897499983</v>
      </c>
      <c r="R26" s="20">
        <v>8409.3488990000005</v>
      </c>
      <c r="S26" s="18">
        <v>104425.97000000004</v>
      </c>
      <c r="T26" s="19">
        <v>9520.5156848999941</v>
      </c>
      <c r="U26" s="20">
        <v>6493.8233609000063</v>
      </c>
      <c r="V26" s="18">
        <v>210788.27999999997</v>
      </c>
      <c r="W26" s="19">
        <v>19217.567487600001</v>
      </c>
      <c r="X26" s="20">
        <v>14376.589621700017</v>
      </c>
      <c r="Y26" s="18">
        <v>174030.28000000003</v>
      </c>
      <c r="Z26" s="19">
        <v>15866.340627599988</v>
      </c>
      <c r="AA26" s="20">
        <v>11299.768756900006</v>
      </c>
      <c r="AB26" s="18">
        <v>86776.099999999933</v>
      </c>
      <c r="AC26" s="19">
        <v>7911.3770370000011</v>
      </c>
      <c r="AD26" s="20">
        <v>4429.8737127000068</v>
      </c>
      <c r="AE26" s="18">
        <v>81596.139999999898</v>
      </c>
      <c r="AF26" s="19">
        <v>6241.2887485999981</v>
      </c>
      <c r="AG26" s="20">
        <v>3383.4327829000003</v>
      </c>
      <c r="AH26" s="18">
        <v>123469.99999999997</v>
      </c>
      <c r="AI26" s="19">
        <v>9444.22030000001</v>
      </c>
      <c r="AJ26" s="20">
        <v>3880.5412028999986</v>
      </c>
      <c r="AK26" s="18">
        <v>163180.33000000013</v>
      </c>
      <c r="AL26" s="19">
        <v>12481.66344170001</v>
      </c>
      <c r="AM26" s="20">
        <v>5848.7126652999978</v>
      </c>
      <c r="AN26" s="18">
        <v>169273.28000000035</v>
      </c>
      <c r="AO26" s="19">
        <v>12947.713187200001</v>
      </c>
      <c r="AP26" s="20">
        <v>7130.4219585999972</v>
      </c>
      <c r="AQ26" s="123">
        <v>15552.109999999999</v>
      </c>
      <c r="AR26" s="124">
        <v>1189.5808938999999</v>
      </c>
      <c r="AS26" s="125">
        <v>833.60897969999996</v>
      </c>
      <c r="AT26" s="123">
        <v>0</v>
      </c>
      <c r="AU26" s="124">
        <v>0</v>
      </c>
      <c r="AV26" s="125">
        <v>0</v>
      </c>
    </row>
    <row r="27" spans="1:48" x14ac:dyDescent="0.25">
      <c r="A27" s="13">
        <v>24</v>
      </c>
      <c r="B27" s="14" t="s">
        <v>184</v>
      </c>
      <c r="C27" s="118">
        <v>173</v>
      </c>
      <c r="D27" s="71">
        <v>3.8959999999999999</v>
      </c>
      <c r="E27" s="71" t="s">
        <v>689</v>
      </c>
      <c r="F27" s="66">
        <v>41603</v>
      </c>
      <c r="G27" s="66">
        <v>41603</v>
      </c>
      <c r="H27" s="65" t="s">
        <v>425</v>
      </c>
      <c r="I27" s="63">
        <f t="shared" ref="I27:I54" si="4">M27+P27+S27+V27+Y27+AB27+AE27+AH27+AK27+AN27+AQ27+AT27</f>
        <v>21471642.199999988</v>
      </c>
      <c r="J27" s="15">
        <f t="shared" ref="J27:J54" si="5">N27+Q27+T27+W27+Z27+AC27+AF27+AI27+AL27+AO27+AR27+AU27</f>
        <v>1412722.7280799977</v>
      </c>
      <c r="K27" s="16">
        <f t="shared" si="3"/>
        <v>6.5794815083123848E-2</v>
      </c>
      <c r="L27" s="11">
        <f t="shared" ref="L27:L54" si="6">O27+R27+U27+X27+AA27+AD27+AG27+AJ27+AM27+AP27+AS27+AV27</f>
        <v>690292.05916799954</v>
      </c>
      <c r="M27" s="18">
        <v>2597911.3999999966</v>
      </c>
      <c r="N27" s="19">
        <v>183984.08534799935</v>
      </c>
      <c r="O27" s="20">
        <v>104635.63246800003</v>
      </c>
      <c r="P27" s="18">
        <v>2350040.1999999974</v>
      </c>
      <c r="Q27" s="19">
        <v>166429.84696399889</v>
      </c>
      <c r="R27" s="20">
        <v>100143.71771999978</v>
      </c>
      <c r="S27" s="18">
        <v>2555698.2000000002</v>
      </c>
      <c r="T27" s="19">
        <v>180994.54652399971</v>
      </c>
      <c r="U27" s="20">
        <v>119541.52398599997</v>
      </c>
      <c r="V27" s="18">
        <v>2336397.600000001</v>
      </c>
      <c r="W27" s="19">
        <v>165463.67803199973</v>
      </c>
      <c r="X27" s="20">
        <v>111101.42109599996</v>
      </c>
      <c r="Y27" s="18">
        <v>2512921.2000000011</v>
      </c>
      <c r="Z27" s="19">
        <v>177965.07938400024</v>
      </c>
      <c r="AA27" s="20">
        <v>113167.66341000004</v>
      </c>
      <c r="AB27" s="18">
        <v>507422.8000000001</v>
      </c>
      <c r="AC27" s="19">
        <v>35935.682696000011</v>
      </c>
      <c r="AD27" s="20">
        <v>16689.763371999983</v>
      </c>
      <c r="AE27" s="18">
        <v>144007.80000000005</v>
      </c>
      <c r="AF27" s="19">
        <v>8394.2146620000021</v>
      </c>
      <c r="AG27" s="20">
        <v>2677.2710919999986</v>
      </c>
      <c r="AH27" s="18">
        <v>790125.60000000033</v>
      </c>
      <c r="AI27" s="19">
        <v>46056.421224000012</v>
      </c>
      <c r="AJ27" s="20">
        <v>3860.8921239999968</v>
      </c>
      <c r="AK27" s="18">
        <v>626093.39999999921</v>
      </c>
      <c r="AL27" s="19">
        <v>36494.984285999984</v>
      </c>
      <c r="AM27" s="20">
        <v>9218.0533760000017</v>
      </c>
      <c r="AN27" s="18">
        <v>1761005.799999997</v>
      </c>
      <c r="AO27" s="19">
        <v>102649.02808200009</v>
      </c>
      <c r="AP27" s="20">
        <v>31554.270593999969</v>
      </c>
      <c r="AQ27" s="123">
        <v>2530336.1999999993</v>
      </c>
      <c r="AR27" s="124">
        <v>147493.29709799984</v>
      </c>
      <c r="AS27" s="125">
        <v>40041.992034000003</v>
      </c>
      <c r="AT27" s="123">
        <v>2759681.9999999977</v>
      </c>
      <c r="AU27" s="124">
        <v>160861.86377999981</v>
      </c>
      <c r="AV27" s="125">
        <v>37659.857895999936</v>
      </c>
    </row>
    <row r="28" spans="1:48" x14ac:dyDescent="0.25">
      <c r="A28" s="13">
        <v>25</v>
      </c>
      <c r="B28" s="14" t="s">
        <v>537</v>
      </c>
      <c r="C28" s="118">
        <v>182</v>
      </c>
      <c r="D28" s="71">
        <v>0.4</v>
      </c>
      <c r="E28" s="71" t="s">
        <v>689</v>
      </c>
      <c r="F28" s="66">
        <v>41110</v>
      </c>
      <c r="G28" s="66">
        <v>41110</v>
      </c>
      <c r="H28" s="65" t="s">
        <v>211</v>
      </c>
      <c r="I28" s="63">
        <f t="shared" si="4"/>
        <v>1755821.9999999991</v>
      </c>
      <c r="J28" s="15">
        <f t="shared" si="5"/>
        <v>137835.72876700002</v>
      </c>
      <c r="K28" s="16">
        <f t="shared" si="3"/>
        <v>7.8502108281477329E-2</v>
      </c>
      <c r="L28" s="11">
        <f t="shared" si="6"/>
        <v>80429.41700000003</v>
      </c>
      <c r="M28" s="18">
        <v>254410.79999999935</v>
      </c>
      <c r="N28" s="19">
        <v>21060.126024000001</v>
      </c>
      <c r="O28" s="20">
        <v>13148.497531000005</v>
      </c>
      <c r="P28" s="18">
        <v>245700.19999999943</v>
      </c>
      <c r="Q28" s="19">
        <v>20339.062556000008</v>
      </c>
      <c r="R28" s="20">
        <v>13315.814249000005</v>
      </c>
      <c r="S28" s="18">
        <v>245098.10000000009</v>
      </c>
      <c r="T28" s="19">
        <v>20289.220718000008</v>
      </c>
      <c r="U28" s="20">
        <v>14178.359214000006</v>
      </c>
      <c r="V28" s="18">
        <v>219913.60000000012</v>
      </c>
      <c r="W28" s="19">
        <v>18204.447807999994</v>
      </c>
      <c r="X28" s="20">
        <v>12938.292951000012</v>
      </c>
      <c r="Y28" s="18">
        <v>131453.30000000005</v>
      </c>
      <c r="Z28" s="19">
        <v>10881.704173999977</v>
      </c>
      <c r="AA28" s="20">
        <v>7294.6196430000009</v>
      </c>
      <c r="AB28" s="18">
        <v>95763.900000000067</v>
      </c>
      <c r="AC28" s="19">
        <v>7927.3356419999918</v>
      </c>
      <c r="AD28" s="20">
        <v>3804.2150419999994</v>
      </c>
      <c r="AE28" s="18">
        <v>100133.49999999997</v>
      </c>
      <c r="AF28" s="19">
        <v>6954.2715749999907</v>
      </c>
      <c r="AG28" s="20">
        <v>3252.4069429999986</v>
      </c>
      <c r="AH28" s="18">
        <v>65968.400000000111</v>
      </c>
      <c r="AI28" s="19">
        <v>4581.5053800000205</v>
      </c>
      <c r="AJ28" s="20">
        <v>1483.5727920000004</v>
      </c>
      <c r="AK28" s="123">
        <v>65802.899999999907</v>
      </c>
      <c r="AL28" s="124">
        <v>4570.011405000012</v>
      </c>
      <c r="AM28" s="125">
        <v>1660.9539230000012</v>
      </c>
      <c r="AN28" s="18">
        <v>89121.599999999817</v>
      </c>
      <c r="AO28" s="19">
        <v>6189.4951200000396</v>
      </c>
      <c r="AP28" s="20">
        <v>2675.6356630000014</v>
      </c>
      <c r="AQ28" s="123">
        <v>95408.300000000192</v>
      </c>
      <c r="AR28" s="124">
        <v>6626.1064349999915</v>
      </c>
      <c r="AS28" s="125">
        <v>2685.0397160000007</v>
      </c>
      <c r="AT28" s="123">
        <v>147047.3999999997</v>
      </c>
      <c r="AU28" s="124">
        <v>10212.441929999992</v>
      </c>
      <c r="AV28" s="125">
        <v>3992.0093330000004</v>
      </c>
    </row>
    <row r="29" spans="1:48" x14ac:dyDescent="0.25">
      <c r="A29" s="13">
        <v>26</v>
      </c>
      <c r="B29" s="14" t="s">
        <v>538</v>
      </c>
      <c r="C29" s="118">
        <v>183</v>
      </c>
      <c r="D29" s="71">
        <v>0.32</v>
      </c>
      <c r="E29" s="71" t="s">
        <v>689</v>
      </c>
      <c r="F29" s="66">
        <v>41081</v>
      </c>
      <c r="G29" s="66">
        <v>41081</v>
      </c>
      <c r="H29" s="65" t="s">
        <v>212</v>
      </c>
      <c r="I29" s="63">
        <f t="shared" si="4"/>
        <v>1382914.8839999996</v>
      </c>
      <c r="J29" s="15">
        <f t="shared" si="5"/>
        <v>109619.45317212002</v>
      </c>
      <c r="K29" s="16">
        <f t="shared" si="3"/>
        <v>7.9266955935170955E-2</v>
      </c>
      <c r="L29" s="11">
        <f t="shared" si="6"/>
        <v>62660.980931759994</v>
      </c>
      <c r="M29" s="18">
        <v>94390.079999999987</v>
      </c>
      <c r="N29" s="19">
        <v>8097.7249632000003</v>
      </c>
      <c r="O29" s="20">
        <v>5159.150985960001</v>
      </c>
      <c r="P29" s="18">
        <v>128115.01200000012</v>
      </c>
      <c r="Q29" s="19">
        <v>10990.98687948002</v>
      </c>
      <c r="R29" s="20">
        <v>7302.3460427999999</v>
      </c>
      <c r="S29" s="18">
        <v>183105.0720000001</v>
      </c>
      <c r="T29" s="19">
        <v>15708.584126880005</v>
      </c>
      <c r="U29" s="20">
        <v>11274.3801924</v>
      </c>
      <c r="V29" s="18">
        <v>168286.77599999995</v>
      </c>
      <c r="W29" s="19">
        <v>14437.322513039995</v>
      </c>
      <c r="X29" s="20">
        <v>10596.476961479986</v>
      </c>
      <c r="Y29" s="18">
        <v>96280.548000000083</v>
      </c>
      <c r="Z29" s="19">
        <v>8259.9082129200015</v>
      </c>
      <c r="AA29" s="20">
        <v>5877.5719503599967</v>
      </c>
      <c r="AB29" s="18">
        <v>60001.163999999975</v>
      </c>
      <c r="AC29" s="19">
        <v>5147.4998595599991</v>
      </c>
      <c r="AD29" s="20">
        <v>2760.9812811599995</v>
      </c>
      <c r="AE29" s="18">
        <v>63001.380000000048</v>
      </c>
      <c r="AF29" s="19">
        <v>4534.2093185999947</v>
      </c>
      <c r="AG29" s="20">
        <v>2406.5219347200041</v>
      </c>
      <c r="AH29" s="18">
        <v>62973.444000000054</v>
      </c>
      <c r="AI29" s="19">
        <v>4532.1987646800017</v>
      </c>
      <c r="AJ29" s="20">
        <v>1706.0899432799999</v>
      </c>
      <c r="AK29" s="123">
        <v>62396.363999999987</v>
      </c>
      <c r="AL29" s="124">
        <v>4490.6663170799966</v>
      </c>
      <c r="AM29" s="125">
        <v>1867.0491171600011</v>
      </c>
      <c r="AN29" s="18">
        <v>104182.48799999968</v>
      </c>
      <c r="AO29" s="19">
        <v>7498.0136613599925</v>
      </c>
      <c r="AP29" s="20">
        <v>3432.7847848800002</v>
      </c>
      <c r="AQ29" s="123">
        <v>165928.17600000018</v>
      </c>
      <c r="AR29" s="124">
        <v>11941.850826720007</v>
      </c>
      <c r="AS29" s="125">
        <v>5087.4540712800026</v>
      </c>
      <c r="AT29" s="123">
        <v>194254.37999999977</v>
      </c>
      <c r="AU29" s="124">
        <v>13980.487728600001</v>
      </c>
      <c r="AV29" s="125">
        <v>5190.1736662800058</v>
      </c>
    </row>
    <row r="30" spans="1:48" x14ac:dyDescent="0.25">
      <c r="A30" s="13">
        <v>27</v>
      </c>
      <c r="B30" s="14" t="s">
        <v>456</v>
      </c>
      <c r="C30" s="118">
        <v>184</v>
      </c>
      <c r="D30" s="71">
        <v>3.996</v>
      </c>
      <c r="E30" s="71" t="s">
        <v>689</v>
      </c>
      <c r="F30" s="66">
        <v>40336</v>
      </c>
      <c r="G30" s="66">
        <v>40336</v>
      </c>
      <c r="H30" s="65" t="s">
        <v>213</v>
      </c>
      <c r="I30" s="63">
        <f t="shared" si="4"/>
        <v>14678409</v>
      </c>
      <c r="J30" s="15">
        <f t="shared" si="5"/>
        <v>1039524.925380004</v>
      </c>
      <c r="K30" s="16">
        <f t="shared" si="3"/>
        <v>7.0820000000000272E-2</v>
      </c>
      <c r="L30" s="11">
        <f t="shared" si="6"/>
        <v>654993.99182999949</v>
      </c>
      <c r="M30" s="18">
        <v>2886126</v>
      </c>
      <c r="N30" s="19">
        <v>204395.44332000054</v>
      </c>
      <c r="O30" s="20">
        <v>115598.16842999995</v>
      </c>
      <c r="P30" s="18">
        <v>2685867</v>
      </c>
      <c r="Q30" s="19">
        <v>190213.10094000053</v>
      </c>
      <c r="R30" s="20">
        <v>115081.50575999983</v>
      </c>
      <c r="S30" s="18">
        <v>2847210</v>
      </c>
      <c r="T30" s="19">
        <v>201639.41220000139</v>
      </c>
      <c r="U30" s="20">
        <v>134045.0852399999</v>
      </c>
      <c r="V30" s="18">
        <v>2799429</v>
      </c>
      <c r="W30" s="19">
        <v>198255.56178000011</v>
      </c>
      <c r="X30" s="20">
        <v>132859.62383999996</v>
      </c>
      <c r="Y30" s="18">
        <v>2901864</v>
      </c>
      <c r="Z30" s="19">
        <v>205510.00848000147</v>
      </c>
      <c r="AA30" s="20">
        <v>134452.55900999988</v>
      </c>
      <c r="AB30" s="18">
        <v>557913</v>
      </c>
      <c r="AC30" s="19">
        <v>39511.39865999997</v>
      </c>
      <c r="AD30" s="20">
        <v>22957.049550000007</v>
      </c>
      <c r="AE30" s="18">
        <v>0</v>
      </c>
      <c r="AF30" s="19">
        <v>0</v>
      </c>
      <c r="AG30" s="20">
        <v>0</v>
      </c>
      <c r="AH30" s="18">
        <v>0</v>
      </c>
      <c r="AI30" s="19">
        <v>0</v>
      </c>
      <c r="AJ30" s="20">
        <v>0</v>
      </c>
      <c r="AK30" s="18">
        <v>0</v>
      </c>
      <c r="AL30" s="19">
        <v>0</v>
      </c>
      <c r="AM30" s="20">
        <v>0</v>
      </c>
      <c r="AN30" s="18">
        <v>0</v>
      </c>
      <c r="AO30" s="19">
        <v>0</v>
      </c>
      <c r="AP30" s="20">
        <v>0</v>
      </c>
      <c r="AQ30" s="123">
        <v>0</v>
      </c>
      <c r="AR30" s="124">
        <v>0</v>
      </c>
      <c r="AS30" s="125">
        <v>0</v>
      </c>
      <c r="AT30" s="123">
        <v>0</v>
      </c>
      <c r="AU30" s="124">
        <v>0</v>
      </c>
      <c r="AV30" s="125">
        <v>0</v>
      </c>
    </row>
    <row r="31" spans="1:48" x14ac:dyDescent="0.25">
      <c r="A31" s="13">
        <v>28</v>
      </c>
      <c r="B31" s="14" t="s">
        <v>539</v>
      </c>
      <c r="C31" s="118">
        <v>188</v>
      </c>
      <c r="D31" s="71">
        <v>0.24</v>
      </c>
      <c r="E31" s="71" t="s">
        <v>689</v>
      </c>
      <c r="F31" s="66">
        <v>40918</v>
      </c>
      <c r="G31" s="66">
        <v>40918</v>
      </c>
      <c r="H31" s="65" t="s">
        <v>214</v>
      </c>
      <c r="I31" s="63">
        <f t="shared" si="4"/>
        <v>0</v>
      </c>
      <c r="J31" s="15">
        <f t="shared" si="5"/>
        <v>0</v>
      </c>
      <c r="K31" s="16" t="e">
        <f t="shared" si="3"/>
        <v>#DIV/0!</v>
      </c>
      <c r="L31" s="11">
        <f t="shared" si="6"/>
        <v>0</v>
      </c>
      <c r="M31" s="18">
        <v>0</v>
      </c>
      <c r="N31" s="19">
        <v>0</v>
      </c>
      <c r="O31" s="20">
        <v>0</v>
      </c>
      <c r="P31" s="18">
        <v>0</v>
      </c>
      <c r="Q31" s="19">
        <v>0</v>
      </c>
      <c r="R31" s="20">
        <v>0</v>
      </c>
      <c r="S31" s="18">
        <v>0</v>
      </c>
      <c r="T31" s="19">
        <v>0</v>
      </c>
      <c r="U31" s="20">
        <v>0</v>
      </c>
      <c r="V31" s="18">
        <v>0</v>
      </c>
      <c r="W31" s="19">
        <v>0</v>
      </c>
      <c r="X31" s="20">
        <v>0</v>
      </c>
      <c r="Y31" s="18">
        <v>0</v>
      </c>
      <c r="Z31" s="19">
        <v>0</v>
      </c>
      <c r="AA31" s="20">
        <v>0</v>
      </c>
      <c r="AB31" s="18">
        <v>0</v>
      </c>
      <c r="AC31" s="19">
        <v>0</v>
      </c>
      <c r="AD31" s="20">
        <v>0</v>
      </c>
      <c r="AE31" s="18">
        <v>0</v>
      </c>
      <c r="AF31" s="19">
        <v>0</v>
      </c>
      <c r="AG31" s="20">
        <v>0</v>
      </c>
      <c r="AH31" s="18">
        <v>0</v>
      </c>
      <c r="AI31" s="19">
        <v>0</v>
      </c>
      <c r="AJ31" s="20">
        <v>0</v>
      </c>
      <c r="AK31" s="18">
        <v>0</v>
      </c>
      <c r="AL31" s="19">
        <v>0</v>
      </c>
      <c r="AM31" s="20">
        <v>0</v>
      </c>
      <c r="AN31" s="18">
        <v>0</v>
      </c>
      <c r="AO31" s="19">
        <v>0</v>
      </c>
      <c r="AP31" s="20">
        <v>0</v>
      </c>
      <c r="AQ31" s="123">
        <v>0</v>
      </c>
      <c r="AR31" s="124">
        <v>0</v>
      </c>
      <c r="AS31" s="125">
        <v>0</v>
      </c>
      <c r="AT31" s="123">
        <v>0</v>
      </c>
      <c r="AU31" s="124">
        <v>0</v>
      </c>
      <c r="AV31" s="125">
        <v>0</v>
      </c>
    </row>
    <row r="32" spans="1:48" x14ac:dyDescent="0.25">
      <c r="A32" s="13">
        <v>29</v>
      </c>
      <c r="B32" s="14" t="s">
        <v>540</v>
      </c>
      <c r="C32" s="118">
        <v>189</v>
      </c>
      <c r="D32" s="71">
        <v>0.12</v>
      </c>
      <c r="E32" s="71" t="s">
        <v>689</v>
      </c>
      <c r="F32" s="66">
        <v>40942</v>
      </c>
      <c r="G32" s="66">
        <v>40942</v>
      </c>
      <c r="H32" s="65" t="s">
        <v>215</v>
      </c>
      <c r="I32" s="63">
        <f t="shared" si="4"/>
        <v>0</v>
      </c>
      <c r="J32" s="15">
        <f t="shared" si="5"/>
        <v>0</v>
      </c>
      <c r="K32" s="16" t="e">
        <f t="shared" si="3"/>
        <v>#DIV/0!</v>
      </c>
      <c r="L32" s="11">
        <f t="shared" si="6"/>
        <v>0</v>
      </c>
      <c r="M32" s="18">
        <v>0</v>
      </c>
      <c r="N32" s="19">
        <v>0</v>
      </c>
      <c r="O32" s="20">
        <v>0</v>
      </c>
      <c r="P32" s="18">
        <v>0</v>
      </c>
      <c r="Q32" s="19">
        <v>0</v>
      </c>
      <c r="R32" s="20">
        <v>0</v>
      </c>
      <c r="S32" s="18">
        <v>0</v>
      </c>
      <c r="T32" s="19">
        <v>0</v>
      </c>
      <c r="U32" s="20">
        <v>0</v>
      </c>
      <c r="V32" s="18">
        <v>0</v>
      </c>
      <c r="W32" s="19">
        <v>0</v>
      </c>
      <c r="X32" s="20">
        <v>0</v>
      </c>
      <c r="Y32" s="18">
        <v>0</v>
      </c>
      <c r="Z32" s="19">
        <v>0</v>
      </c>
      <c r="AA32" s="20">
        <v>0</v>
      </c>
      <c r="AB32" s="18">
        <v>0</v>
      </c>
      <c r="AC32" s="19">
        <v>0</v>
      </c>
      <c r="AD32" s="20">
        <v>0</v>
      </c>
      <c r="AE32" s="18">
        <v>0</v>
      </c>
      <c r="AF32" s="19">
        <v>0</v>
      </c>
      <c r="AG32" s="20">
        <v>0</v>
      </c>
      <c r="AH32" s="18">
        <v>0</v>
      </c>
      <c r="AI32" s="19">
        <v>0</v>
      </c>
      <c r="AJ32" s="20">
        <v>0</v>
      </c>
      <c r="AK32" s="18">
        <v>0</v>
      </c>
      <c r="AL32" s="19">
        <v>0</v>
      </c>
      <c r="AM32" s="20">
        <v>0</v>
      </c>
      <c r="AN32" s="18">
        <v>0</v>
      </c>
      <c r="AO32" s="19">
        <v>0</v>
      </c>
      <c r="AP32" s="20">
        <v>0</v>
      </c>
      <c r="AQ32" s="123">
        <v>0</v>
      </c>
      <c r="AR32" s="124">
        <v>0</v>
      </c>
      <c r="AS32" s="125">
        <v>0</v>
      </c>
      <c r="AT32" s="123">
        <v>0</v>
      </c>
      <c r="AU32" s="124">
        <v>0</v>
      </c>
      <c r="AV32" s="125">
        <v>0</v>
      </c>
    </row>
    <row r="33" spans="1:48" x14ac:dyDescent="0.25">
      <c r="A33" s="13">
        <v>30</v>
      </c>
      <c r="B33" s="14" t="s">
        <v>185</v>
      </c>
      <c r="C33" s="118">
        <v>195</v>
      </c>
      <c r="D33" s="71">
        <v>1.9990000000000001</v>
      </c>
      <c r="E33" s="71" t="s">
        <v>689</v>
      </c>
      <c r="F33" s="66">
        <v>41061</v>
      </c>
      <c r="G33" s="66">
        <v>41061</v>
      </c>
      <c r="H33" s="65" t="s">
        <v>564</v>
      </c>
      <c r="I33" s="63">
        <f t="shared" si="4"/>
        <v>15435812.880000001</v>
      </c>
      <c r="J33" s="15">
        <f t="shared" si="5"/>
        <v>1046939.0680967995</v>
      </c>
      <c r="K33" s="16">
        <f t="shared" si="3"/>
        <v>6.7825327777412098E-2</v>
      </c>
      <c r="L33" s="11">
        <f t="shared" si="6"/>
        <v>530530.33932079992</v>
      </c>
      <c r="M33" s="18">
        <v>1442595.3199999984</v>
      </c>
      <c r="N33" s="19">
        <v>106708.77582039991</v>
      </c>
      <c r="O33" s="20">
        <v>62284.054149200048</v>
      </c>
      <c r="P33" s="18">
        <v>1346476.2000000004</v>
      </c>
      <c r="Q33" s="19">
        <v>99598.844513999997</v>
      </c>
      <c r="R33" s="20">
        <v>61895.065030399943</v>
      </c>
      <c r="S33" s="18">
        <v>1432082.0400000005</v>
      </c>
      <c r="T33" s="19">
        <v>105931.10849880004</v>
      </c>
      <c r="U33" s="20">
        <v>71623.838884400058</v>
      </c>
      <c r="V33" s="18">
        <v>1358485.8800000006</v>
      </c>
      <c r="W33" s="19">
        <v>100487.20054359996</v>
      </c>
      <c r="X33" s="20">
        <v>68705.953774799927</v>
      </c>
      <c r="Y33" s="18">
        <v>1443764.0400000007</v>
      </c>
      <c r="Z33" s="19">
        <v>106795.22603879993</v>
      </c>
      <c r="AA33" s="20">
        <v>71279.156322799929</v>
      </c>
      <c r="AB33" s="18">
        <v>1161032.44</v>
      </c>
      <c r="AC33" s="19">
        <v>85881.56958679996</v>
      </c>
      <c r="AD33" s="20">
        <v>40568.085523199981</v>
      </c>
      <c r="AE33" s="18">
        <v>709557.51999999955</v>
      </c>
      <c r="AF33" s="19">
        <v>43204.957392800017</v>
      </c>
      <c r="AG33" s="20">
        <v>20112.344136399988</v>
      </c>
      <c r="AH33" s="18">
        <v>1431328.4800000002</v>
      </c>
      <c r="AI33" s="19">
        <v>87153.591147199928</v>
      </c>
      <c r="AJ33" s="20">
        <v>24923.197543600003</v>
      </c>
      <c r="AK33" s="18">
        <v>1284752.9200000011</v>
      </c>
      <c r="AL33" s="19">
        <v>78228.605298799972</v>
      </c>
      <c r="AM33" s="20">
        <v>28954.149652000011</v>
      </c>
      <c r="AN33" s="18">
        <v>1444201.3599999989</v>
      </c>
      <c r="AO33" s="19">
        <v>87937.420810399999</v>
      </c>
      <c r="AP33" s="20">
        <v>33528.509118000002</v>
      </c>
      <c r="AQ33" s="123">
        <v>1187295.8799999997</v>
      </c>
      <c r="AR33" s="124">
        <v>72294.446133199963</v>
      </c>
      <c r="AS33" s="125">
        <v>25844.35829160003</v>
      </c>
      <c r="AT33" s="123">
        <v>1194240.8000000003</v>
      </c>
      <c r="AU33" s="124">
        <v>72717.322311999917</v>
      </c>
      <c r="AV33" s="125">
        <v>20811.626894400011</v>
      </c>
    </row>
    <row r="34" spans="1:48" x14ac:dyDescent="0.25">
      <c r="A34" s="13">
        <v>31</v>
      </c>
      <c r="B34" s="14" t="s">
        <v>186</v>
      </c>
      <c r="C34" s="118">
        <v>197</v>
      </c>
      <c r="D34" s="71">
        <v>0.123</v>
      </c>
      <c r="E34" s="71" t="s">
        <v>689</v>
      </c>
      <c r="F34" s="66">
        <v>41222</v>
      </c>
      <c r="G34" s="66">
        <v>41222</v>
      </c>
      <c r="H34" s="65" t="s">
        <v>216</v>
      </c>
      <c r="I34" s="63">
        <f t="shared" si="4"/>
        <v>627198.24879999971</v>
      </c>
      <c r="J34" s="15">
        <f t="shared" si="5"/>
        <v>58957.557113576018</v>
      </c>
      <c r="K34" s="16">
        <f t="shared" si="3"/>
        <v>9.4001469593350762E-2</v>
      </c>
      <c r="L34" s="11">
        <f t="shared" si="6"/>
        <v>38978.575611647975</v>
      </c>
      <c r="M34" s="18">
        <v>80264.503599999924</v>
      </c>
      <c r="N34" s="19">
        <v>7964.6466922279997</v>
      </c>
      <c r="O34" s="20">
        <v>5469.1437384839937</v>
      </c>
      <c r="P34" s="18">
        <v>79450.266800000056</v>
      </c>
      <c r="Q34" s="19">
        <v>7883.8499745640074</v>
      </c>
      <c r="R34" s="20">
        <v>5644.2474727719991</v>
      </c>
      <c r="S34" s="18">
        <v>81381.759999999878</v>
      </c>
      <c r="T34" s="19">
        <v>8075.5120448000052</v>
      </c>
      <c r="U34" s="20">
        <v>6141.2568607119983</v>
      </c>
      <c r="V34" s="18">
        <v>83814.429999999949</v>
      </c>
      <c r="W34" s="19">
        <v>8316.9058889000007</v>
      </c>
      <c r="X34" s="20">
        <v>6350.0721689479951</v>
      </c>
      <c r="Y34" s="18">
        <v>84283.583200000008</v>
      </c>
      <c r="Z34" s="19">
        <v>8363.4599609360048</v>
      </c>
      <c r="AA34" s="20">
        <v>6275.8292149159952</v>
      </c>
      <c r="AB34" s="18">
        <v>12789.367599999998</v>
      </c>
      <c r="AC34" s="19">
        <v>1269.0889469480003</v>
      </c>
      <c r="AD34" s="20">
        <v>723.15151525199997</v>
      </c>
      <c r="AE34" s="18">
        <v>0</v>
      </c>
      <c r="AF34" s="19">
        <v>0</v>
      </c>
      <c r="AG34" s="20">
        <v>0</v>
      </c>
      <c r="AH34" s="18">
        <v>0</v>
      </c>
      <c r="AI34" s="19">
        <v>0</v>
      </c>
      <c r="AJ34" s="20">
        <v>0</v>
      </c>
      <c r="AK34" s="18">
        <v>0</v>
      </c>
      <c r="AL34" s="19">
        <v>0</v>
      </c>
      <c r="AM34" s="20">
        <v>0</v>
      </c>
      <c r="AN34" s="18">
        <v>34723.840400000001</v>
      </c>
      <c r="AO34" s="19">
        <v>2890.7597133000004</v>
      </c>
      <c r="AP34" s="20">
        <v>1496.6753613960004</v>
      </c>
      <c r="AQ34" s="123">
        <v>83947.433199999927</v>
      </c>
      <c r="AR34" s="124">
        <v>6988.6238138999961</v>
      </c>
      <c r="AS34" s="125">
        <v>3545.0244379359974</v>
      </c>
      <c r="AT34" s="123">
        <v>86543.063999999955</v>
      </c>
      <c r="AU34" s="124">
        <v>7204.7100779999964</v>
      </c>
      <c r="AV34" s="125">
        <v>3333.1748412319998</v>
      </c>
    </row>
    <row r="35" spans="1:48" x14ac:dyDescent="0.25">
      <c r="A35" s="13">
        <v>32</v>
      </c>
      <c r="B35" s="14" t="s">
        <v>541</v>
      </c>
      <c r="C35" s="118">
        <v>216</v>
      </c>
      <c r="D35" s="71">
        <v>0.1</v>
      </c>
      <c r="E35" s="71" t="s">
        <v>689</v>
      </c>
      <c r="F35" s="66">
        <v>41554</v>
      </c>
      <c r="G35" s="66">
        <v>41554</v>
      </c>
      <c r="H35" s="65" t="s">
        <v>426</v>
      </c>
      <c r="I35" s="63">
        <f t="shared" si="4"/>
        <v>425861.01639999996</v>
      </c>
      <c r="J35" s="15">
        <f t="shared" si="5"/>
        <v>39771.229637283977</v>
      </c>
      <c r="K35" s="16">
        <f t="shared" si="3"/>
        <v>9.3390162765985413E-2</v>
      </c>
      <c r="L35" s="11">
        <f t="shared" si="6"/>
        <v>26041.398207195994</v>
      </c>
      <c r="M35" s="18">
        <v>67424.023999999961</v>
      </c>
      <c r="N35" s="19">
        <v>6690.4859015199936</v>
      </c>
      <c r="O35" s="20">
        <v>4645.4589932319986</v>
      </c>
      <c r="P35" s="18">
        <v>64011.141200000035</v>
      </c>
      <c r="Q35" s="19">
        <v>6351.8255412760018</v>
      </c>
      <c r="R35" s="20">
        <v>4563.4365238119963</v>
      </c>
      <c r="S35" s="18">
        <v>68204.821999999986</v>
      </c>
      <c r="T35" s="19">
        <v>6767.9644870600014</v>
      </c>
      <c r="U35" s="20">
        <v>5122.5045703240048</v>
      </c>
      <c r="V35" s="18">
        <v>61589.978399999993</v>
      </c>
      <c r="W35" s="19">
        <v>6111.5735566319918</v>
      </c>
      <c r="X35" s="20">
        <v>4697.7919998279922</v>
      </c>
      <c r="Y35" s="18">
        <v>9001.5751999999975</v>
      </c>
      <c r="Z35" s="19">
        <v>893.22630709600003</v>
      </c>
      <c r="AA35" s="20">
        <v>686.58815967999999</v>
      </c>
      <c r="AB35" s="18">
        <v>0</v>
      </c>
      <c r="AC35" s="19">
        <v>0</v>
      </c>
      <c r="AD35" s="20">
        <v>0</v>
      </c>
      <c r="AE35" s="18">
        <v>0</v>
      </c>
      <c r="AF35" s="19">
        <v>0</v>
      </c>
      <c r="AG35" s="20">
        <v>0</v>
      </c>
      <c r="AH35" s="18">
        <v>0</v>
      </c>
      <c r="AI35" s="19">
        <v>0</v>
      </c>
      <c r="AJ35" s="20">
        <v>0</v>
      </c>
      <c r="AK35" s="18">
        <v>0</v>
      </c>
      <c r="AL35" s="19">
        <v>0</v>
      </c>
      <c r="AM35" s="20">
        <v>0</v>
      </c>
      <c r="AN35" s="18">
        <v>21479.842399999994</v>
      </c>
      <c r="AO35" s="19">
        <v>1788.1968797999998</v>
      </c>
      <c r="AP35" s="20">
        <v>939.49174549199995</v>
      </c>
      <c r="AQ35" s="123">
        <v>65160.365599999997</v>
      </c>
      <c r="AR35" s="124">
        <v>5424.6004362000031</v>
      </c>
      <c r="AS35" s="125">
        <v>2735.5346119040023</v>
      </c>
      <c r="AT35" s="123">
        <v>68989.267600000006</v>
      </c>
      <c r="AU35" s="124">
        <v>5743.3565276999889</v>
      </c>
      <c r="AV35" s="125">
        <v>2650.5916029239997</v>
      </c>
    </row>
    <row r="36" spans="1:48" x14ac:dyDescent="0.25">
      <c r="A36" s="13">
        <v>33</v>
      </c>
      <c r="B36" s="14" t="s">
        <v>542</v>
      </c>
      <c r="C36" s="118">
        <v>215</v>
      </c>
      <c r="D36" s="71">
        <v>0.16</v>
      </c>
      <c r="E36" s="71" t="s">
        <v>689</v>
      </c>
      <c r="F36" s="66">
        <v>41075</v>
      </c>
      <c r="G36" s="66">
        <v>41075</v>
      </c>
      <c r="H36" s="65" t="s">
        <v>217</v>
      </c>
      <c r="I36" s="63">
        <f t="shared" si="4"/>
        <v>1029404.1000000002</v>
      </c>
      <c r="J36" s="15">
        <f t="shared" si="5"/>
        <v>91291.14799727987</v>
      </c>
      <c r="K36" s="16">
        <f t="shared" si="3"/>
        <v>8.8683489794998724E-2</v>
      </c>
      <c r="L36" s="11">
        <f t="shared" si="6"/>
        <v>56571.852530579992</v>
      </c>
      <c r="M36" s="18">
        <v>108583.98600000005</v>
      </c>
      <c r="N36" s="19">
        <v>10426.23433571995</v>
      </c>
      <c r="O36" s="20">
        <v>7088.4806168999985</v>
      </c>
      <c r="P36" s="18">
        <v>101865.76799999998</v>
      </c>
      <c r="Q36" s="19">
        <v>9781.151043359996</v>
      </c>
      <c r="R36" s="20">
        <v>6926.2645441199938</v>
      </c>
      <c r="S36" s="18">
        <v>108008.05800000002</v>
      </c>
      <c r="T36" s="19">
        <v>10370.93372915999</v>
      </c>
      <c r="U36" s="20">
        <v>7769.7942410400019</v>
      </c>
      <c r="V36" s="18">
        <v>94980.198000000077</v>
      </c>
      <c r="W36" s="19">
        <v>9119.9986119599853</v>
      </c>
      <c r="X36" s="20">
        <v>6892.8172780799969</v>
      </c>
      <c r="Y36" s="18">
        <v>75995.033999999985</v>
      </c>
      <c r="Z36" s="19">
        <v>7297.043164679988</v>
      </c>
      <c r="AA36" s="20">
        <v>5428.9843844399911</v>
      </c>
      <c r="AB36" s="18">
        <v>51469.523999999947</v>
      </c>
      <c r="AC36" s="19">
        <v>4942.1036944799898</v>
      </c>
      <c r="AD36" s="20">
        <v>2975.4541224599989</v>
      </c>
      <c r="AE36" s="18">
        <v>59262.443999999959</v>
      </c>
      <c r="AF36" s="19">
        <v>4774.1824886399972</v>
      </c>
      <c r="AG36" s="20">
        <v>2847.7744489800043</v>
      </c>
      <c r="AH36" s="18">
        <v>56533.122000000003</v>
      </c>
      <c r="AI36" s="19">
        <v>4554.3083083200054</v>
      </c>
      <c r="AJ36" s="20">
        <v>2051.6197013399965</v>
      </c>
      <c r="AK36" s="18">
        <v>63022.098000000013</v>
      </c>
      <c r="AL36" s="19">
        <v>5077.0602148799953</v>
      </c>
      <c r="AM36" s="20">
        <v>2494.6436595000032</v>
      </c>
      <c r="AN36" s="18">
        <v>96345.930000000109</v>
      </c>
      <c r="AO36" s="19">
        <v>7761.6281207999955</v>
      </c>
      <c r="AP36" s="20">
        <v>4068.5501943600007</v>
      </c>
      <c r="AQ36" s="123">
        <v>105426.24600000003</v>
      </c>
      <c r="AR36" s="124">
        <v>8493.1383777599895</v>
      </c>
      <c r="AS36" s="125">
        <v>4168.6210451999996</v>
      </c>
      <c r="AT36" s="123">
        <v>107911.69199999992</v>
      </c>
      <c r="AU36" s="124">
        <v>8693.3659075199976</v>
      </c>
      <c r="AV36" s="125">
        <v>3858.8482941600028</v>
      </c>
    </row>
    <row r="37" spans="1:48" x14ac:dyDescent="0.25">
      <c r="A37" s="13">
        <v>34</v>
      </c>
      <c r="B37" s="14" t="s">
        <v>187</v>
      </c>
      <c r="C37" s="118">
        <v>218</v>
      </c>
      <c r="D37" s="71">
        <v>1.9990000000000001</v>
      </c>
      <c r="E37" s="71" t="s">
        <v>689</v>
      </c>
      <c r="F37" s="66">
        <v>41222</v>
      </c>
      <c r="G37" s="66">
        <v>41222</v>
      </c>
      <c r="H37" s="65" t="s">
        <v>218</v>
      </c>
      <c r="I37" s="63">
        <f t="shared" si="4"/>
        <v>11370947.997293305</v>
      </c>
      <c r="J37" s="15">
        <f t="shared" si="5"/>
        <v>779449.42203029746</v>
      </c>
      <c r="K37" s="16">
        <f t="shared" si="3"/>
        <v>6.8547444084330916E-2</v>
      </c>
      <c r="L37" s="11">
        <f t="shared" si="6"/>
        <v>404334.75467345264</v>
      </c>
      <c r="M37" s="18">
        <v>1396822.1996551999</v>
      </c>
      <c r="N37" s="19">
        <v>103322.93810849496</v>
      </c>
      <c r="O37" s="20">
        <v>60283.229667102234</v>
      </c>
      <c r="P37" s="18">
        <v>1332180.5996638022</v>
      </c>
      <c r="Q37" s="19">
        <v>98541.39895713095</v>
      </c>
      <c r="R37" s="20">
        <v>61342.72998253446</v>
      </c>
      <c r="S37" s="18">
        <v>1395346.7996563027</v>
      </c>
      <c r="T37" s="19">
        <v>103213.80277057647</v>
      </c>
      <c r="U37" s="20">
        <v>69879.796866738237</v>
      </c>
      <c r="V37" s="18">
        <v>1077100.7997488983</v>
      </c>
      <c r="W37" s="19">
        <v>79673.146157426061</v>
      </c>
      <c r="X37" s="20">
        <v>55278.286499105154</v>
      </c>
      <c r="Y37" s="18">
        <v>755615.39982869965</v>
      </c>
      <c r="Z37" s="19">
        <v>55892.871125329068</v>
      </c>
      <c r="AA37" s="20">
        <v>38474.751471262935</v>
      </c>
      <c r="AB37" s="18">
        <v>699845.39984989946</v>
      </c>
      <c r="AC37" s="19">
        <v>51767.56422689723</v>
      </c>
      <c r="AD37" s="20">
        <v>24939.376818599663</v>
      </c>
      <c r="AE37" s="18">
        <v>231990.5999493</v>
      </c>
      <c r="AF37" s="19">
        <v>14125.907630912876</v>
      </c>
      <c r="AG37" s="20">
        <v>6733.6466325284491</v>
      </c>
      <c r="AH37" s="18">
        <v>177710.99996230003</v>
      </c>
      <c r="AI37" s="19">
        <v>10820.822787704446</v>
      </c>
      <c r="AJ37" s="20">
        <v>2880.5950073989593</v>
      </c>
      <c r="AK37" s="18">
        <v>719670.59984220087</v>
      </c>
      <c r="AL37" s="19">
        <v>43820.742824391535</v>
      </c>
      <c r="AM37" s="20">
        <v>15070.607348697742</v>
      </c>
      <c r="AN37" s="18">
        <v>1003852.1997686988</v>
      </c>
      <c r="AO37" s="19">
        <v>61124.56044391614</v>
      </c>
      <c r="AP37" s="20">
        <v>22526.019648799302</v>
      </c>
      <c r="AQ37" s="123">
        <v>1227941.3997060021</v>
      </c>
      <c r="AR37" s="124">
        <v>74769.35182809853</v>
      </c>
      <c r="AS37" s="125">
        <v>24772.71637817024</v>
      </c>
      <c r="AT37" s="123">
        <v>1352870.9996619998</v>
      </c>
      <c r="AU37" s="124">
        <v>82376.315169419133</v>
      </c>
      <c r="AV37" s="125">
        <v>22152.998352515195</v>
      </c>
    </row>
    <row r="38" spans="1:48" x14ac:dyDescent="0.25">
      <c r="A38" s="13">
        <v>35</v>
      </c>
      <c r="B38" s="14" t="s">
        <v>647</v>
      </c>
      <c r="C38" s="118">
        <v>11</v>
      </c>
      <c r="D38" s="71">
        <v>3.12</v>
      </c>
      <c r="E38" s="71" t="s">
        <v>689</v>
      </c>
      <c r="F38" s="66">
        <v>40910</v>
      </c>
      <c r="G38" s="66">
        <v>40910</v>
      </c>
      <c r="H38" s="65" t="s">
        <v>219</v>
      </c>
      <c r="I38" s="63">
        <f t="shared" si="4"/>
        <v>22382094.400000025</v>
      </c>
      <c r="J38" s="15">
        <f t="shared" si="5"/>
        <v>1466300.3630319964</v>
      </c>
      <c r="K38" s="16">
        <f t="shared" si="3"/>
        <v>6.5512205284595476E-2</v>
      </c>
      <c r="L38" s="11">
        <f t="shared" si="6"/>
        <v>697553.96671999991</v>
      </c>
      <c r="M38" s="18">
        <v>2133204.0000000037</v>
      </c>
      <c r="N38" s="19">
        <v>152481.42191999941</v>
      </c>
      <c r="O38" s="20">
        <v>86994.993176000164</v>
      </c>
      <c r="P38" s="18">
        <v>1624104.7999999973</v>
      </c>
      <c r="Q38" s="19">
        <v>116091.01110399954</v>
      </c>
      <c r="R38" s="20">
        <v>69274.569563999918</v>
      </c>
      <c r="S38" s="18">
        <v>2193323.9999999967</v>
      </c>
      <c r="T38" s="19">
        <v>156778.79952000003</v>
      </c>
      <c r="U38" s="20">
        <v>104401.77909599994</v>
      </c>
      <c r="V38" s="18">
        <v>2095241.6000000075</v>
      </c>
      <c r="W38" s="19">
        <v>149767.86956799999</v>
      </c>
      <c r="X38" s="20">
        <v>101111.50691999999</v>
      </c>
      <c r="Y38" s="18">
        <v>2138159.2000000067</v>
      </c>
      <c r="Z38" s="19">
        <v>152835.61961600004</v>
      </c>
      <c r="AA38" s="20">
        <v>99707.573144000053</v>
      </c>
      <c r="AB38" s="18">
        <v>1639029.5999999989</v>
      </c>
      <c r="AC38" s="19">
        <v>117157.83580799968</v>
      </c>
      <c r="AD38" s="20">
        <v>50784.503887999927</v>
      </c>
      <c r="AE38" s="18">
        <v>1741447.9999999991</v>
      </c>
      <c r="AF38" s="19">
        <v>102449.38583999977</v>
      </c>
      <c r="AG38" s="20">
        <v>43485.630223999913</v>
      </c>
      <c r="AH38" s="18">
        <v>1584141.6000000003</v>
      </c>
      <c r="AI38" s="19">
        <v>93195.050327999983</v>
      </c>
      <c r="AJ38" s="20">
        <v>22111.592632000025</v>
      </c>
      <c r="AK38" s="18">
        <v>1771527.2000000004</v>
      </c>
      <c r="AL38" s="19">
        <v>104218.94517599979</v>
      </c>
      <c r="AM38" s="20">
        <v>30181.873735999983</v>
      </c>
      <c r="AN38" s="18">
        <v>2043036.0000000102</v>
      </c>
      <c r="AO38" s="19">
        <v>120191.80787999863</v>
      </c>
      <c r="AP38" s="20">
        <v>41667.833863999935</v>
      </c>
      <c r="AQ38" s="123">
        <v>2064443.1999999997</v>
      </c>
      <c r="AR38" s="124">
        <v>121451.1934559995</v>
      </c>
      <c r="AS38" s="125">
        <v>36734.040092000032</v>
      </c>
      <c r="AT38" s="123">
        <v>1354435.2000000032</v>
      </c>
      <c r="AU38" s="124">
        <v>79681.422816000282</v>
      </c>
      <c r="AV38" s="125">
        <v>11098.070384000006</v>
      </c>
    </row>
    <row r="39" spans="1:48" x14ac:dyDescent="0.25">
      <c r="A39" s="13">
        <v>36</v>
      </c>
      <c r="B39" s="14" t="s">
        <v>529</v>
      </c>
      <c r="C39" s="118">
        <v>238</v>
      </c>
      <c r="D39" s="71">
        <v>0.99</v>
      </c>
      <c r="E39" s="71" t="s">
        <v>689</v>
      </c>
      <c r="F39" s="66">
        <v>41015</v>
      </c>
      <c r="G39" s="66">
        <v>41015</v>
      </c>
      <c r="H39" s="65" t="s">
        <v>602</v>
      </c>
      <c r="I39" s="63">
        <f t="shared" si="4"/>
        <v>8277568.0000000009</v>
      </c>
      <c r="J39" s="15">
        <f t="shared" si="5"/>
        <v>631806.13780799997</v>
      </c>
      <c r="K39" s="16">
        <f t="shared" ref="K39:K53" si="7">J39/I39</f>
        <v>7.6327508008149247E-2</v>
      </c>
      <c r="L39" s="11">
        <f t="shared" si="6"/>
        <v>350563.53398800013</v>
      </c>
      <c r="M39" s="18">
        <v>718567.10000000207</v>
      </c>
      <c r="N39" s="19">
        <v>59641.069300000199</v>
      </c>
      <c r="O39" s="20">
        <v>37505.981550000011</v>
      </c>
      <c r="P39" s="18">
        <v>674527.80000000016</v>
      </c>
      <c r="Q39" s="19">
        <v>55985.807400000122</v>
      </c>
      <c r="R39" s="20">
        <v>37058.084890999955</v>
      </c>
      <c r="S39" s="18">
        <v>704061.00000000058</v>
      </c>
      <c r="T39" s="19">
        <v>58437.063000000075</v>
      </c>
      <c r="U39" s="20">
        <v>41637.407824000038</v>
      </c>
      <c r="V39" s="18">
        <v>694900.69999999972</v>
      </c>
      <c r="W39" s="19">
        <v>57676.758100000014</v>
      </c>
      <c r="X39" s="20">
        <v>41367.545576000004</v>
      </c>
      <c r="Y39" s="18">
        <v>711742.70000000088</v>
      </c>
      <c r="Z39" s="19">
        <v>59074.644099999867</v>
      </c>
      <c r="AA39" s="20">
        <v>41522.631840000009</v>
      </c>
      <c r="AB39" s="18">
        <v>639636.49999999907</v>
      </c>
      <c r="AC39" s="19">
        <v>53089.829500000073</v>
      </c>
      <c r="AD39" s="20">
        <v>28281.269250999994</v>
      </c>
      <c r="AE39" s="18">
        <v>628863.89999999909</v>
      </c>
      <c r="AF39" s="19">
        <v>43794.081995999783</v>
      </c>
      <c r="AG39" s="20">
        <v>23792.478862999997</v>
      </c>
      <c r="AH39" s="18">
        <v>704219.19999999949</v>
      </c>
      <c r="AI39" s="19">
        <v>49041.825087999641</v>
      </c>
      <c r="AJ39" s="20">
        <v>18491.693303999989</v>
      </c>
      <c r="AK39" s="18">
        <v>697272.89999999851</v>
      </c>
      <c r="AL39" s="19">
        <v>48558.084755999567</v>
      </c>
      <c r="AM39" s="20">
        <v>20714.611813000025</v>
      </c>
      <c r="AN39" s="18">
        <v>718913.90000000014</v>
      </c>
      <c r="AO39" s="19">
        <v>50065.163995999901</v>
      </c>
      <c r="AP39" s="20">
        <v>22947.455024000043</v>
      </c>
      <c r="AQ39" s="123">
        <v>696407.20000000147</v>
      </c>
      <c r="AR39" s="124">
        <v>48497.797408000348</v>
      </c>
      <c r="AS39" s="125">
        <v>19835.804818000015</v>
      </c>
      <c r="AT39" s="123">
        <v>688455.09999999974</v>
      </c>
      <c r="AU39" s="124">
        <v>47944.013164000295</v>
      </c>
      <c r="AV39" s="125">
        <v>17408.569233999995</v>
      </c>
    </row>
    <row r="40" spans="1:48" x14ac:dyDescent="0.25">
      <c r="A40" s="13">
        <v>37</v>
      </c>
      <c r="B40" s="14" t="s">
        <v>532</v>
      </c>
      <c r="C40" s="118">
        <v>239</v>
      </c>
      <c r="D40" s="71">
        <v>0.99</v>
      </c>
      <c r="E40" s="71" t="s">
        <v>689</v>
      </c>
      <c r="F40" s="66">
        <v>41061</v>
      </c>
      <c r="G40" s="66">
        <v>41061</v>
      </c>
      <c r="H40" s="65" t="s">
        <v>596</v>
      </c>
      <c r="I40" s="63">
        <f t="shared" si="4"/>
        <v>7779682.2000000011</v>
      </c>
      <c r="J40" s="15">
        <f t="shared" si="5"/>
        <v>609584.77350000117</v>
      </c>
      <c r="K40" s="16">
        <f t="shared" si="7"/>
        <v>7.8355999362030637E-2</v>
      </c>
      <c r="L40" s="11">
        <f t="shared" si="6"/>
        <v>346008.90590100002</v>
      </c>
      <c r="M40" s="123">
        <v>722580.89999999967</v>
      </c>
      <c r="N40" s="124">
        <v>61455.505545000582</v>
      </c>
      <c r="O40" s="125">
        <v>39173.224572000006</v>
      </c>
      <c r="P40" s="123">
        <v>674671.5000000007</v>
      </c>
      <c r="Q40" s="19">
        <v>57380.811075000362</v>
      </c>
      <c r="R40" s="20">
        <v>38471.779262999989</v>
      </c>
      <c r="S40" s="18">
        <v>703984.20000000065</v>
      </c>
      <c r="T40" s="19">
        <v>59873.856210000689</v>
      </c>
      <c r="U40" s="20">
        <v>42992.784108000043</v>
      </c>
      <c r="V40" s="18">
        <v>683930.40000000061</v>
      </c>
      <c r="W40" s="19">
        <v>58168.280520000051</v>
      </c>
      <c r="X40" s="20">
        <v>42038.807364000008</v>
      </c>
      <c r="Y40" s="18">
        <v>705840.59999999939</v>
      </c>
      <c r="Z40" s="19">
        <v>60031.74303000018</v>
      </c>
      <c r="AA40" s="20">
        <v>42502.090824000028</v>
      </c>
      <c r="AB40" s="18">
        <v>487419.29999999981</v>
      </c>
      <c r="AC40" s="19">
        <v>41455.011465000018</v>
      </c>
      <c r="AD40" s="20">
        <v>23531.170292999985</v>
      </c>
      <c r="AE40" s="18">
        <v>593946.29999999993</v>
      </c>
      <c r="AF40" s="19">
        <v>42378.068504999967</v>
      </c>
      <c r="AG40" s="20">
        <v>22728.269753999975</v>
      </c>
      <c r="AH40" s="18">
        <v>581596.7999999997</v>
      </c>
      <c r="AI40" s="19">
        <v>41496.931679999994</v>
      </c>
      <c r="AJ40" s="20">
        <v>15469.781787000009</v>
      </c>
      <c r="AK40" s="18">
        <v>577855.8000000004</v>
      </c>
      <c r="AL40" s="19">
        <v>41230.011330000088</v>
      </c>
      <c r="AM40" s="20">
        <v>17719.259304000014</v>
      </c>
      <c r="AN40" s="18">
        <v>669996.59999999963</v>
      </c>
      <c r="AO40" s="19">
        <v>47804.257409999795</v>
      </c>
      <c r="AP40" s="20">
        <v>22118.831060999983</v>
      </c>
      <c r="AQ40" s="123">
        <v>690025.50000000035</v>
      </c>
      <c r="AR40" s="124">
        <v>49233.3194249999</v>
      </c>
      <c r="AS40" s="125">
        <v>20776.801050000005</v>
      </c>
      <c r="AT40" s="123">
        <v>687834.3</v>
      </c>
      <c r="AU40" s="124">
        <v>49076.977304999651</v>
      </c>
      <c r="AV40" s="125">
        <v>18486.106520999962</v>
      </c>
    </row>
    <row r="41" spans="1:48" x14ac:dyDescent="0.25">
      <c r="A41" s="13">
        <v>38</v>
      </c>
      <c r="B41" s="14" t="s">
        <v>543</v>
      </c>
      <c r="C41" s="118">
        <v>14</v>
      </c>
      <c r="D41" s="71">
        <v>0.2</v>
      </c>
      <c r="E41" s="71" t="s">
        <v>689</v>
      </c>
      <c r="F41" s="66">
        <v>41100</v>
      </c>
      <c r="G41" s="66">
        <v>41100</v>
      </c>
      <c r="H41" s="65" t="s">
        <v>220</v>
      </c>
      <c r="I41" s="63">
        <f t="shared" si="4"/>
        <v>1593745.1055999999</v>
      </c>
      <c r="J41" s="15">
        <f t="shared" si="5"/>
        <v>130637.439914936</v>
      </c>
      <c r="K41" s="16">
        <f t="shared" si="7"/>
        <v>8.1968841476538809E-2</v>
      </c>
      <c r="L41" s="11">
        <f t="shared" si="6"/>
        <v>76407.699586968025</v>
      </c>
      <c r="M41" s="123">
        <v>138200.54160000006</v>
      </c>
      <c r="N41" s="124">
        <v>12292.93817531998</v>
      </c>
      <c r="O41" s="125">
        <v>8012.6568094720078</v>
      </c>
      <c r="P41" s="123">
        <v>132323.43040000001</v>
      </c>
      <c r="Q41" s="19">
        <v>11770.169134080019</v>
      </c>
      <c r="R41" s="20">
        <v>8061.3776603440065</v>
      </c>
      <c r="S41" s="18">
        <v>141671.30640000012</v>
      </c>
      <c r="T41" s="19">
        <v>12601.662704280012</v>
      </c>
      <c r="U41" s="20">
        <v>9201.9449876640047</v>
      </c>
      <c r="V41" s="18">
        <v>136564.24720000004</v>
      </c>
      <c r="W41" s="19">
        <v>12147.389788440001</v>
      </c>
      <c r="X41" s="20">
        <v>8940.5527159679968</v>
      </c>
      <c r="Y41" s="18">
        <v>138065.86879999982</v>
      </c>
      <c r="Z41" s="19">
        <v>12280.959029760006</v>
      </c>
      <c r="AA41" s="20">
        <v>8873.8457149759997</v>
      </c>
      <c r="AB41" s="18">
        <v>130493.52639999999</v>
      </c>
      <c r="AC41" s="19">
        <v>11607.399173279995</v>
      </c>
      <c r="AD41" s="20">
        <v>6502.9715512480116</v>
      </c>
      <c r="AE41" s="18">
        <v>125098.81759999986</v>
      </c>
      <c r="AF41" s="19">
        <v>9334.873769312002</v>
      </c>
      <c r="AG41" s="20">
        <v>5342.0291267759985</v>
      </c>
      <c r="AH41" s="18">
        <v>141464.25199999995</v>
      </c>
      <c r="AI41" s="19">
        <v>10556.062484239992</v>
      </c>
      <c r="AJ41" s="20">
        <v>4449.4572200240027</v>
      </c>
      <c r="AK41" s="18">
        <v>132278.1624</v>
      </c>
      <c r="AL41" s="19">
        <v>9870.5964782880055</v>
      </c>
      <c r="AM41" s="20">
        <v>4604.9652564400021</v>
      </c>
      <c r="AN41" s="18">
        <v>135070.27360000007</v>
      </c>
      <c r="AO41" s="19">
        <v>10078.943816031982</v>
      </c>
      <c r="AP41" s="20">
        <v>5025.4965475359986</v>
      </c>
      <c r="AQ41" s="123">
        <v>101255.47440000002</v>
      </c>
      <c r="AR41" s="124">
        <v>7555.6834997279993</v>
      </c>
      <c r="AS41" s="125">
        <v>3175.0180537280007</v>
      </c>
      <c r="AT41" s="123">
        <v>141259.20480000009</v>
      </c>
      <c r="AU41" s="124">
        <v>10540.761862176003</v>
      </c>
      <c r="AV41" s="125">
        <v>4217.3839427920029</v>
      </c>
    </row>
    <row r="42" spans="1:48" x14ac:dyDescent="0.25">
      <c r="A42" s="13">
        <v>39</v>
      </c>
      <c r="B42" s="14" t="s">
        <v>544</v>
      </c>
      <c r="C42" s="118">
        <v>15</v>
      </c>
      <c r="D42" s="71">
        <v>0.84</v>
      </c>
      <c r="E42" s="71" t="s">
        <v>689</v>
      </c>
      <c r="F42" s="66">
        <v>40234</v>
      </c>
      <c r="G42" s="66">
        <v>40234</v>
      </c>
      <c r="H42" s="65" t="s">
        <v>221</v>
      </c>
      <c r="I42" s="63">
        <f t="shared" si="4"/>
        <v>5215671.72</v>
      </c>
      <c r="J42" s="15">
        <f t="shared" si="5"/>
        <v>366772.93702200009</v>
      </c>
      <c r="K42" s="16">
        <f t="shared" si="7"/>
        <v>7.0321323256518173E-2</v>
      </c>
      <c r="L42" s="11">
        <f t="shared" si="6"/>
        <v>192779.48156940003</v>
      </c>
      <c r="M42" s="123">
        <v>577519.25999999943</v>
      </c>
      <c r="N42" s="124">
        <v>43908.789337800008</v>
      </c>
      <c r="O42" s="125">
        <v>26148.444838799995</v>
      </c>
      <c r="P42" s="123">
        <v>485602.62</v>
      </c>
      <c r="Q42" s="19">
        <v>36920.36719859999</v>
      </c>
      <c r="R42" s="20">
        <v>23423.162508599984</v>
      </c>
      <c r="S42" s="18">
        <v>527864.93999999959</v>
      </c>
      <c r="T42" s="19">
        <v>40133.571388199947</v>
      </c>
      <c r="U42" s="20">
        <v>27582.324401400012</v>
      </c>
      <c r="V42" s="18">
        <v>516649.08000000077</v>
      </c>
      <c r="W42" s="19">
        <v>39280.82955240005</v>
      </c>
      <c r="X42" s="20">
        <v>27202.327749000015</v>
      </c>
      <c r="Y42" s="18">
        <v>376721.21999999962</v>
      </c>
      <c r="Z42" s="19">
        <v>28642.114356600006</v>
      </c>
      <c r="AA42" s="20">
        <v>19542.760777799991</v>
      </c>
      <c r="AB42" s="18">
        <v>298750.55999999994</v>
      </c>
      <c r="AC42" s="19">
        <v>22714.005076799996</v>
      </c>
      <c r="AD42" s="20">
        <v>11198.2285956</v>
      </c>
      <c r="AE42" s="18">
        <v>299035.68000000011</v>
      </c>
      <c r="AF42" s="19">
        <v>19075.486027200019</v>
      </c>
      <c r="AG42" s="20">
        <v>9522.3382986000051</v>
      </c>
      <c r="AH42" s="18">
        <v>259332.4199999999</v>
      </c>
      <c r="AI42" s="19">
        <v>16542.81507180004</v>
      </c>
      <c r="AJ42" s="20">
        <v>5808.5218230000046</v>
      </c>
      <c r="AK42" s="18">
        <v>312089.8799999996</v>
      </c>
      <c r="AL42" s="19">
        <v>19908.213445200014</v>
      </c>
      <c r="AM42" s="20">
        <v>7375.6321296000033</v>
      </c>
      <c r="AN42" s="18">
        <v>470178.06000000017</v>
      </c>
      <c r="AO42" s="19">
        <v>29992.658447400037</v>
      </c>
      <c r="AP42" s="20">
        <v>12184.797500400004</v>
      </c>
      <c r="AQ42" s="123">
        <v>528449.45999999985</v>
      </c>
      <c r="AR42" s="124">
        <v>33709.791053400018</v>
      </c>
      <c r="AS42" s="125">
        <v>11608.753888799996</v>
      </c>
      <c r="AT42" s="123">
        <v>563478.54000000062</v>
      </c>
      <c r="AU42" s="124">
        <v>35944.296066599985</v>
      </c>
      <c r="AV42" s="125">
        <v>11182.189057800004</v>
      </c>
    </row>
    <row r="43" spans="1:48" x14ac:dyDescent="0.25">
      <c r="A43" s="13">
        <v>40</v>
      </c>
      <c r="B43" s="14" t="s">
        <v>545</v>
      </c>
      <c r="C43" s="118">
        <v>13</v>
      </c>
      <c r="D43" s="71">
        <v>0.2</v>
      </c>
      <c r="E43" s="71" t="s">
        <v>689</v>
      </c>
      <c r="F43" s="66">
        <v>41064</v>
      </c>
      <c r="G43" s="66">
        <v>41064</v>
      </c>
      <c r="H43" s="65" t="s">
        <v>222</v>
      </c>
      <c r="I43" s="63">
        <f t="shared" si="4"/>
        <v>1624585.3039999991</v>
      </c>
      <c r="J43" s="15">
        <f t="shared" si="5"/>
        <v>131285.49666992007</v>
      </c>
      <c r="K43" s="16">
        <f t="shared" si="7"/>
        <v>8.0811697820159623E-2</v>
      </c>
      <c r="L43" s="11">
        <f t="shared" si="6"/>
        <v>75862.282146239988</v>
      </c>
      <c r="M43" s="18">
        <v>138161.49599999978</v>
      </c>
      <c r="N43" s="19">
        <v>12141.632268480018</v>
      </c>
      <c r="O43" s="20">
        <v>7876.9923153600057</v>
      </c>
      <c r="P43" s="18">
        <v>131182.40799999997</v>
      </c>
      <c r="Q43" s="19">
        <v>11528.310015040002</v>
      </c>
      <c r="R43" s="20">
        <v>7879.523467759991</v>
      </c>
      <c r="S43" s="18">
        <v>135061.31999999998</v>
      </c>
      <c r="T43" s="19">
        <v>11869.18880160003</v>
      </c>
      <c r="U43" s="20">
        <v>8651.4420894400064</v>
      </c>
      <c r="V43" s="18">
        <v>137513.35199999996</v>
      </c>
      <c r="W43" s="19">
        <v>12084.673373760017</v>
      </c>
      <c r="X43" s="20">
        <v>8857.6218201600004</v>
      </c>
      <c r="Y43" s="18">
        <v>141444.51199999981</v>
      </c>
      <c r="Z43" s="19">
        <v>12430.143714560023</v>
      </c>
      <c r="AA43" s="20">
        <v>8975.7567576799847</v>
      </c>
      <c r="AB43" s="18">
        <v>129698.55199999998</v>
      </c>
      <c r="AC43" s="19">
        <v>11397.908749760003</v>
      </c>
      <c r="AD43" s="20">
        <v>6299.881523199997</v>
      </c>
      <c r="AE43" s="18">
        <v>134836.64799999993</v>
      </c>
      <c r="AF43" s="19">
        <v>9941.506057039991</v>
      </c>
      <c r="AG43" s="20">
        <v>5546.2752462400067</v>
      </c>
      <c r="AH43" s="18">
        <v>134418.79999999993</v>
      </c>
      <c r="AI43" s="19">
        <v>9910.6981239999877</v>
      </c>
      <c r="AJ43" s="20">
        <v>3965.7566031999995</v>
      </c>
      <c r="AK43" s="18">
        <v>129556.66400000015</v>
      </c>
      <c r="AL43" s="19">
        <v>9552.2128367200057</v>
      </c>
      <c r="AM43" s="20">
        <v>4289.9763231199986</v>
      </c>
      <c r="AN43" s="18">
        <v>138563.07199999999</v>
      </c>
      <c r="AO43" s="19">
        <v>10216.255298560003</v>
      </c>
      <c r="AP43" s="20">
        <v>4960.31401568</v>
      </c>
      <c r="AQ43" s="123">
        <v>132375.55199999968</v>
      </c>
      <c r="AR43" s="124">
        <v>9760.0494489599951</v>
      </c>
      <c r="AS43" s="125">
        <v>4430.3654484000008</v>
      </c>
      <c r="AT43" s="123">
        <v>141772.92799999972</v>
      </c>
      <c r="AU43" s="124">
        <v>10452.917981440003</v>
      </c>
      <c r="AV43" s="125">
        <v>4128.3765359999989</v>
      </c>
    </row>
    <row r="44" spans="1:48" x14ac:dyDescent="0.25">
      <c r="A44" s="13">
        <v>41</v>
      </c>
      <c r="B44" s="14" t="s">
        <v>684</v>
      </c>
      <c r="C44" s="118">
        <v>382</v>
      </c>
      <c r="D44" s="71">
        <v>1.6719999999999999</v>
      </c>
      <c r="E44" s="71" t="s">
        <v>689</v>
      </c>
      <c r="F44" s="73">
        <v>41898</v>
      </c>
      <c r="G44" s="73">
        <v>41898</v>
      </c>
      <c r="H44" s="65" t="s">
        <v>427</v>
      </c>
      <c r="I44" s="63">
        <f t="shared" si="4"/>
        <v>10715945.200000003</v>
      </c>
      <c r="J44" s="15">
        <f t="shared" si="5"/>
        <v>744180.95711600082</v>
      </c>
      <c r="K44" s="16">
        <f t="shared" si="7"/>
        <v>6.9446133143346106E-2</v>
      </c>
      <c r="L44" s="11">
        <f t="shared" si="6"/>
        <v>407913.50943200005</v>
      </c>
      <c r="M44" s="18">
        <v>1214243.199999999</v>
      </c>
      <c r="N44" s="19">
        <v>89817.569503999985</v>
      </c>
      <c r="O44" s="20">
        <v>52374.576044000067</v>
      </c>
      <c r="P44" s="18">
        <v>1112805.6000000008</v>
      </c>
      <c r="Q44" s="19">
        <v>82314.230232000016</v>
      </c>
      <c r="R44" s="20">
        <v>51361.259859999976</v>
      </c>
      <c r="S44" s="18">
        <v>1219968.7999999996</v>
      </c>
      <c r="T44" s="19">
        <v>90241.092136000181</v>
      </c>
      <c r="U44" s="20">
        <v>60952.828148000022</v>
      </c>
      <c r="V44" s="18">
        <v>1149764.399999998</v>
      </c>
      <c r="W44" s="19">
        <v>85048.072668000241</v>
      </c>
      <c r="X44" s="20">
        <v>58075.353915999956</v>
      </c>
      <c r="Y44" s="18">
        <v>1168905.6000000008</v>
      </c>
      <c r="Z44" s="19">
        <v>86463.947232000253</v>
      </c>
      <c r="AA44" s="20">
        <v>58329.74478399998</v>
      </c>
      <c r="AB44" s="18">
        <v>1144025.9999999986</v>
      </c>
      <c r="AC44" s="19">
        <v>84623.603220000281</v>
      </c>
      <c r="AD44" s="20">
        <v>40161.241252000014</v>
      </c>
      <c r="AE44" s="18">
        <v>772079.6</v>
      </c>
      <c r="AF44" s="19">
        <v>47011.92684399998</v>
      </c>
      <c r="AG44" s="20">
        <v>22613.83864799999</v>
      </c>
      <c r="AH44" s="18">
        <v>337453.2000000003</v>
      </c>
      <c r="AI44" s="19">
        <v>20547.525348000017</v>
      </c>
      <c r="AJ44" s="20">
        <v>5312.1495399999976</v>
      </c>
      <c r="AK44" s="18">
        <v>1162224.8000000014</v>
      </c>
      <c r="AL44" s="19">
        <v>70767.868072000099</v>
      </c>
      <c r="AM44" s="20">
        <v>24603.927312000007</v>
      </c>
      <c r="AN44" s="18">
        <v>923213.60000000091</v>
      </c>
      <c r="AO44" s="19">
        <v>56214.476103999907</v>
      </c>
      <c r="AP44" s="20">
        <v>21572.808455999988</v>
      </c>
      <c r="AQ44" s="123">
        <v>511260.40000000148</v>
      </c>
      <c r="AR44" s="124">
        <v>31130.645755999944</v>
      </c>
      <c r="AS44" s="125">
        <v>12555.781471999991</v>
      </c>
      <c r="AT44" s="123">
        <v>0</v>
      </c>
      <c r="AU44" s="124">
        <v>0</v>
      </c>
      <c r="AV44" s="125">
        <v>0</v>
      </c>
    </row>
    <row r="45" spans="1:48" x14ac:dyDescent="0.25">
      <c r="A45" s="13">
        <v>42</v>
      </c>
      <c r="B45" s="14" t="s">
        <v>685</v>
      </c>
      <c r="C45" s="118">
        <v>16</v>
      </c>
      <c r="D45" s="71">
        <v>3.9</v>
      </c>
      <c r="E45" s="71" t="s">
        <v>689</v>
      </c>
      <c r="F45" s="66">
        <v>41381</v>
      </c>
      <c r="G45" s="66">
        <v>41381</v>
      </c>
      <c r="H45" s="65" t="s">
        <v>223</v>
      </c>
      <c r="I45" s="63">
        <f t="shared" si="4"/>
        <v>28541461.189799968</v>
      </c>
      <c r="J45" s="15">
        <f t="shared" si="5"/>
        <v>1835227.7259246374</v>
      </c>
      <c r="K45" s="16">
        <f t="shared" si="7"/>
        <v>6.4300412432300544E-2</v>
      </c>
      <c r="L45" s="11">
        <f t="shared" si="6"/>
        <v>869616.95797255891</v>
      </c>
      <c r="M45" s="18">
        <v>2684749.4898000006</v>
      </c>
      <c r="N45" s="19">
        <v>190133.95886763567</v>
      </c>
      <c r="O45" s="20">
        <v>107071.73589955908</v>
      </c>
      <c r="P45" s="18">
        <v>2461380.8999999953</v>
      </c>
      <c r="Q45" s="19">
        <v>174314.99533800018</v>
      </c>
      <c r="R45" s="20">
        <v>106743.62783999991</v>
      </c>
      <c r="S45" s="18">
        <v>2755970.6999999974</v>
      </c>
      <c r="T45" s="19">
        <v>195177.84497400146</v>
      </c>
      <c r="U45" s="20">
        <v>129010.95809999992</v>
      </c>
      <c r="V45" s="18">
        <v>2449637.4000000032</v>
      </c>
      <c r="W45" s="19">
        <v>173483.32066800073</v>
      </c>
      <c r="X45" s="20">
        <v>114779.39926800007</v>
      </c>
      <c r="Y45" s="18">
        <v>2168723.7000000007</v>
      </c>
      <c r="Z45" s="19">
        <v>153589.012434</v>
      </c>
      <c r="AA45" s="20">
        <v>101448.41201999993</v>
      </c>
      <c r="AB45" s="18">
        <v>1170356.0999999996</v>
      </c>
      <c r="AC45" s="19">
        <v>82884.619001999876</v>
      </c>
      <c r="AD45" s="20">
        <v>36525.238589999986</v>
      </c>
      <c r="AE45" s="18">
        <v>2558979.5999999987</v>
      </c>
      <c r="AF45" s="19">
        <v>149162.92088399961</v>
      </c>
      <c r="AG45" s="20">
        <v>66438.874550999972</v>
      </c>
      <c r="AH45" s="18">
        <v>2601900.6000000006</v>
      </c>
      <c r="AI45" s="19">
        <v>151664.78597399985</v>
      </c>
      <c r="AJ45" s="20">
        <v>37535.67013200005</v>
      </c>
      <c r="AK45" s="18">
        <v>2406373.2000000025</v>
      </c>
      <c r="AL45" s="19">
        <v>140267.49382799971</v>
      </c>
      <c r="AM45" s="20">
        <v>44227.859274000053</v>
      </c>
      <c r="AN45" s="18">
        <v>2748486.8999999831</v>
      </c>
      <c r="AO45" s="19">
        <v>160209.30140099942</v>
      </c>
      <c r="AP45" s="20">
        <v>56360.426628000132</v>
      </c>
      <c r="AQ45" s="123">
        <v>2156972.3999999966</v>
      </c>
      <c r="AR45" s="124">
        <v>125729.92119599991</v>
      </c>
      <c r="AS45" s="125">
        <v>38206.508390999967</v>
      </c>
      <c r="AT45" s="123">
        <v>2377930.1999999913</v>
      </c>
      <c r="AU45" s="124">
        <v>138609.55135800081</v>
      </c>
      <c r="AV45" s="125">
        <v>31268.247278999999</v>
      </c>
    </row>
    <row r="46" spans="1:48" x14ac:dyDescent="0.25">
      <c r="A46" s="13">
        <v>43</v>
      </c>
      <c r="B46" s="14" t="s">
        <v>478</v>
      </c>
      <c r="C46" s="118">
        <v>248</v>
      </c>
      <c r="D46" s="71">
        <v>1.56</v>
      </c>
      <c r="E46" s="71" t="s">
        <v>689</v>
      </c>
      <c r="F46" s="66">
        <v>41199</v>
      </c>
      <c r="G46" s="66">
        <v>41199</v>
      </c>
      <c r="H46" s="65" t="s">
        <v>224</v>
      </c>
      <c r="I46" s="63">
        <f t="shared" si="4"/>
        <v>5006144.9999999991</v>
      </c>
      <c r="J46" s="15">
        <f t="shared" si="5"/>
        <v>343009.6293659996</v>
      </c>
      <c r="K46" s="16">
        <f t="shared" si="7"/>
        <v>6.851771759827166E-2</v>
      </c>
      <c r="L46" s="11">
        <f t="shared" si="6"/>
        <v>163064.62077600005</v>
      </c>
      <c r="M46" s="18">
        <v>1015647.5999999999</v>
      </c>
      <c r="N46" s="19">
        <v>75127.452971999854</v>
      </c>
      <c r="O46" s="20">
        <v>43333.235502000025</v>
      </c>
      <c r="P46" s="18">
        <v>992617.19999999891</v>
      </c>
      <c r="Q46" s="19">
        <v>73423.894283999762</v>
      </c>
      <c r="R46" s="20">
        <v>44767.222566000048</v>
      </c>
      <c r="S46" s="18">
        <v>839504.6999999996</v>
      </c>
      <c r="T46" s="19">
        <v>62098.162658999994</v>
      </c>
      <c r="U46" s="20">
        <v>41115.275733000009</v>
      </c>
      <c r="V46" s="18">
        <v>71608.2</v>
      </c>
      <c r="W46" s="19">
        <v>5296.8585539999976</v>
      </c>
      <c r="X46" s="20">
        <v>3219.9356699999994</v>
      </c>
      <c r="Y46" s="18">
        <v>0</v>
      </c>
      <c r="Z46" s="19">
        <v>0</v>
      </c>
      <c r="AA46" s="20">
        <v>0</v>
      </c>
      <c r="AB46" s="18">
        <v>0</v>
      </c>
      <c r="AC46" s="19">
        <v>0</v>
      </c>
      <c r="AD46" s="20">
        <v>0</v>
      </c>
      <c r="AE46" s="18">
        <v>0</v>
      </c>
      <c r="AF46" s="19">
        <v>0</v>
      </c>
      <c r="AG46" s="20">
        <v>0</v>
      </c>
      <c r="AH46" s="18">
        <v>0</v>
      </c>
      <c r="AI46" s="19">
        <v>0</v>
      </c>
      <c r="AJ46" s="20">
        <v>0</v>
      </c>
      <c r="AK46" s="18">
        <v>0</v>
      </c>
      <c r="AL46" s="19">
        <v>0</v>
      </c>
      <c r="AM46" s="20">
        <v>0</v>
      </c>
      <c r="AN46" s="18">
        <v>239386.8</v>
      </c>
      <c r="AO46" s="19">
        <v>14576.262251999999</v>
      </c>
      <c r="AP46" s="20">
        <v>2345.2813199999991</v>
      </c>
      <c r="AQ46" s="123">
        <v>762327.90000000049</v>
      </c>
      <c r="AR46" s="124">
        <v>46418.145831000053</v>
      </c>
      <c r="AS46" s="125">
        <v>11160.789371999985</v>
      </c>
      <c r="AT46" s="123">
        <v>1085052.5999999999</v>
      </c>
      <c r="AU46" s="124">
        <v>66068.852813999954</v>
      </c>
      <c r="AV46" s="125">
        <v>17122.880612999998</v>
      </c>
    </row>
    <row r="47" spans="1:48" x14ac:dyDescent="0.25">
      <c r="A47" s="13">
        <v>44</v>
      </c>
      <c r="B47" s="14" t="s">
        <v>188</v>
      </c>
      <c r="C47" s="118">
        <v>250</v>
      </c>
      <c r="D47" s="71">
        <v>0.14000000000000001</v>
      </c>
      <c r="E47" s="71" t="s">
        <v>689</v>
      </c>
      <c r="F47" s="66">
        <v>40217</v>
      </c>
      <c r="G47" s="66">
        <v>40217</v>
      </c>
      <c r="H47" s="65" t="s">
        <v>225</v>
      </c>
      <c r="I47" s="63">
        <f>M47+P47+S47+V47+Y47+AB47+AE47+AH47+AK47+AN47+AQ47+AT47</f>
        <v>91326.390000000043</v>
      </c>
      <c r="J47" s="15">
        <f t="shared" si="5"/>
        <v>9062.3176797000178</v>
      </c>
      <c r="K47" s="16">
        <f t="shared" si="7"/>
        <v>9.9230000000000151E-2</v>
      </c>
      <c r="L47" s="11">
        <f t="shared" si="6"/>
        <v>6319.6885177199965</v>
      </c>
      <c r="M47" s="18">
        <v>73570.872000000061</v>
      </c>
      <c r="N47" s="19">
        <v>7300.4376285600174</v>
      </c>
      <c r="O47" s="20">
        <v>5045.6936492999967</v>
      </c>
      <c r="P47" s="18">
        <v>17755.517999999989</v>
      </c>
      <c r="Q47" s="19">
        <v>1761.8800511400007</v>
      </c>
      <c r="R47" s="20">
        <v>1273.9948684200001</v>
      </c>
      <c r="S47" s="18">
        <v>0</v>
      </c>
      <c r="T47" s="19">
        <v>0</v>
      </c>
      <c r="U47" s="20">
        <v>0</v>
      </c>
      <c r="V47" s="18">
        <v>0</v>
      </c>
      <c r="W47" s="19">
        <v>0</v>
      </c>
      <c r="X47" s="20">
        <v>0</v>
      </c>
      <c r="Y47" s="18">
        <v>0</v>
      </c>
      <c r="Z47" s="19">
        <v>0</v>
      </c>
      <c r="AA47" s="20">
        <v>0</v>
      </c>
      <c r="AB47" s="18">
        <v>0</v>
      </c>
      <c r="AC47" s="19">
        <v>0</v>
      </c>
      <c r="AD47" s="20">
        <v>0</v>
      </c>
      <c r="AE47" s="18">
        <v>0</v>
      </c>
      <c r="AF47" s="19">
        <v>0</v>
      </c>
      <c r="AG47" s="20">
        <v>0</v>
      </c>
      <c r="AH47" s="18">
        <v>0</v>
      </c>
      <c r="AI47" s="19">
        <v>0</v>
      </c>
      <c r="AJ47" s="20">
        <v>0</v>
      </c>
      <c r="AK47" s="18">
        <v>0</v>
      </c>
      <c r="AL47" s="19">
        <v>0</v>
      </c>
      <c r="AM47" s="20">
        <v>0</v>
      </c>
      <c r="AN47" s="18">
        <v>0</v>
      </c>
      <c r="AO47" s="19">
        <v>0</v>
      </c>
      <c r="AP47" s="20">
        <v>0</v>
      </c>
      <c r="AQ47" s="123">
        <v>0</v>
      </c>
      <c r="AR47" s="124">
        <v>0</v>
      </c>
      <c r="AS47" s="125">
        <v>0</v>
      </c>
      <c r="AT47" s="123">
        <v>0</v>
      </c>
      <c r="AU47" s="124">
        <v>0</v>
      </c>
      <c r="AV47" s="125">
        <v>0</v>
      </c>
    </row>
    <row r="48" spans="1:48" x14ac:dyDescent="0.25">
      <c r="A48" s="13">
        <v>45</v>
      </c>
      <c r="B48" s="14" t="s">
        <v>189</v>
      </c>
      <c r="C48" s="118">
        <v>259</v>
      </c>
      <c r="D48" s="71">
        <v>0.14000000000000001</v>
      </c>
      <c r="E48" s="71" t="s">
        <v>689</v>
      </c>
      <c r="F48" s="66">
        <v>41242</v>
      </c>
      <c r="G48" s="66">
        <v>41254</v>
      </c>
      <c r="H48" s="175" t="s">
        <v>226</v>
      </c>
      <c r="I48" s="63">
        <f t="shared" si="4"/>
        <v>209309.43360000005</v>
      </c>
      <c r="J48" s="15">
        <f t="shared" si="5"/>
        <v>19290.003647075999</v>
      </c>
      <c r="K48" s="16">
        <f t="shared" si="7"/>
        <v>9.216022094799646E-2</v>
      </c>
      <c r="L48" s="11">
        <f t="shared" si="6"/>
        <v>12664.952790246001</v>
      </c>
      <c r="M48" s="18">
        <v>31722.109799999987</v>
      </c>
      <c r="N48" s="19">
        <v>3147.7849554540012</v>
      </c>
      <c r="O48" s="20">
        <v>2154.3747723960009</v>
      </c>
      <c r="P48" s="18">
        <v>38538.885600000023</v>
      </c>
      <c r="Q48" s="19">
        <v>3824.2136180879988</v>
      </c>
      <c r="R48" s="20">
        <v>2809.3266541859984</v>
      </c>
      <c r="S48" s="18">
        <v>13392.714599999998</v>
      </c>
      <c r="T48" s="19">
        <v>1328.9590697579995</v>
      </c>
      <c r="U48" s="20">
        <v>1030.0892088540002</v>
      </c>
      <c r="V48" s="18">
        <v>33054.256199999982</v>
      </c>
      <c r="W48" s="19">
        <v>3279.9738427260004</v>
      </c>
      <c r="X48" s="20">
        <v>2470.7315923980018</v>
      </c>
      <c r="Y48" s="18">
        <v>0</v>
      </c>
      <c r="Z48" s="19">
        <v>0</v>
      </c>
      <c r="AA48" s="20">
        <v>0</v>
      </c>
      <c r="AB48" s="18">
        <v>0</v>
      </c>
      <c r="AC48" s="19">
        <v>0</v>
      </c>
      <c r="AD48" s="20">
        <v>0</v>
      </c>
      <c r="AE48" s="18">
        <v>0</v>
      </c>
      <c r="AF48" s="19">
        <v>0</v>
      </c>
      <c r="AG48" s="20">
        <v>0</v>
      </c>
      <c r="AH48" s="18">
        <v>0</v>
      </c>
      <c r="AI48" s="19">
        <v>0</v>
      </c>
      <c r="AJ48" s="20">
        <v>0</v>
      </c>
      <c r="AK48" s="18">
        <v>0</v>
      </c>
      <c r="AL48" s="19">
        <v>0</v>
      </c>
      <c r="AM48" s="20">
        <v>0</v>
      </c>
      <c r="AN48" s="18">
        <v>37351.174799999972</v>
      </c>
      <c r="AO48" s="19">
        <v>3109.4853021000026</v>
      </c>
      <c r="AP48" s="20">
        <v>1665.3163027739995</v>
      </c>
      <c r="AQ48" s="123">
        <v>55250.292600000073</v>
      </c>
      <c r="AR48" s="124">
        <v>4599.5868589499996</v>
      </c>
      <c r="AS48" s="125">
        <v>2535.1142596379996</v>
      </c>
      <c r="AT48" s="123">
        <v>0</v>
      </c>
      <c r="AU48" s="124">
        <v>0</v>
      </c>
      <c r="AV48" s="125">
        <v>0</v>
      </c>
    </row>
    <row r="49" spans="1:48" x14ac:dyDescent="0.25">
      <c r="A49" s="13">
        <v>46</v>
      </c>
      <c r="B49" s="25" t="s">
        <v>190</v>
      </c>
      <c r="C49" s="13">
        <v>260</v>
      </c>
      <c r="D49" s="71">
        <v>0.995</v>
      </c>
      <c r="E49" s="71" t="s">
        <v>689</v>
      </c>
      <c r="F49" s="66">
        <v>40791</v>
      </c>
      <c r="G49" s="66">
        <v>40791</v>
      </c>
      <c r="H49" s="175" t="s">
        <v>227</v>
      </c>
      <c r="I49" s="63">
        <f t="shared" si="4"/>
        <v>6826779.25</v>
      </c>
      <c r="J49" s="15">
        <f t="shared" si="5"/>
        <v>519650.68930500001</v>
      </c>
      <c r="K49" s="16">
        <f t="shared" si="7"/>
        <v>7.6119451102069843E-2</v>
      </c>
      <c r="L49" s="11">
        <f t="shared" si="6"/>
        <v>288094.04234000004</v>
      </c>
      <c r="M49" s="18">
        <v>473404</v>
      </c>
      <c r="N49" s="19">
        <v>39373.010680000152</v>
      </c>
      <c r="O49" s="20">
        <v>25130.906412500033</v>
      </c>
      <c r="P49" s="18">
        <v>214609.25</v>
      </c>
      <c r="Q49" s="19">
        <v>17849.051322500018</v>
      </c>
      <c r="R49" s="20">
        <v>11382.163152500001</v>
      </c>
      <c r="S49" s="18">
        <v>732106.25</v>
      </c>
      <c r="T49" s="19">
        <v>60889.276812500102</v>
      </c>
      <c r="U49" s="20">
        <v>43329.156134999961</v>
      </c>
      <c r="V49" s="18">
        <v>627514</v>
      </c>
      <c r="W49" s="19">
        <v>52190.339380000121</v>
      </c>
      <c r="X49" s="20">
        <v>37202.641564999969</v>
      </c>
      <c r="Y49" s="18">
        <v>725113.25</v>
      </c>
      <c r="Z49" s="19">
        <v>60307.669002499912</v>
      </c>
      <c r="AA49" s="20">
        <v>42424.524637500028</v>
      </c>
      <c r="AB49" s="18">
        <v>459369.25</v>
      </c>
      <c r="AC49" s="19">
        <v>38205.740522499946</v>
      </c>
      <c r="AD49" s="20">
        <v>20846.15709750001</v>
      </c>
      <c r="AE49" s="18">
        <v>590176.25</v>
      </c>
      <c r="AF49" s="19">
        <v>41182.498724999881</v>
      </c>
      <c r="AG49" s="20">
        <v>22329.999969999986</v>
      </c>
      <c r="AH49" s="18">
        <v>635614.5</v>
      </c>
      <c r="AI49" s="19">
        <v>44353.179809999965</v>
      </c>
      <c r="AJ49" s="20">
        <v>16374.511772499996</v>
      </c>
      <c r="AK49" s="18">
        <v>626189</v>
      </c>
      <c r="AL49" s="19">
        <v>43695.468419999939</v>
      </c>
      <c r="AM49" s="20">
        <v>18586.411990000011</v>
      </c>
      <c r="AN49" s="18">
        <v>615496</v>
      </c>
      <c r="AO49" s="19">
        <v>42949.310880000012</v>
      </c>
      <c r="AP49" s="20">
        <v>19916.660127499992</v>
      </c>
      <c r="AQ49" s="123">
        <v>544312.5</v>
      </c>
      <c r="AR49" s="124">
        <v>37982.126249999994</v>
      </c>
      <c r="AS49" s="125">
        <v>16548.778745000007</v>
      </c>
      <c r="AT49" s="123">
        <v>582875</v>
      </c>
      <c r="AU49" s="124">
        <v>40673.017500000031</v>
      </c>
      <c r="AV49" s="125">
        <v>14022.130735000013</v>
      </c>
    </row>
    <row r="50" spans="1:48" x14ac:dyDescent="0.25">
      <c r="A50" s="13">
        <v>47</v>
      </c>
      <c r="B50" s="25" t="s">
        <v>191</v>
      </c>
      <c r="C50" s="13">
        <v>267</v>
      </c>
      <c r="D50" s="71">
        <v>0.6</v>
      </c>
      <c r="E50" s="71" t="s">
        <v>689</v>
      </c>
      <c r="F50" s="66">
        <v>40742</v>
      </c>
      <c r="G50" s="66">
        <v>40742</v>
      </c>
      <c r="H50" s="175" t="s">
        <v>691</v>
      </c>
      <c r="I50" s="63">
        <f t="shared" si="4"/>
        <v>4786402.0199999986</v>
      </c>
      <c r="J50" s="15">
        <f t="shared" si="5"/>
        <v>348707.81732279976</v>
      </c>
      <c r="K50" s="16">
        <f t="shared" si="7"/>
        <v>7.2853850526078429E-2</v>
      </c>
      <c r="L50" s="11">
        <f t="shared" si="6"/>
        <v>187236.76425680003</v>
      </c>
      <c r="M50" s="18">
        <v>424788.05999999918</v>
      </c>
      <c r="N50" s="19">
        <v>33617.72706839996</v>
      </c>
      <c r="O50" s="20">
        <v>20522.130306600011</v>
      </c>
      <c r="P50" s="18">
        <v>394154.82</v>
      </c>
      <c r="Q50" s="19">
        <v>31193.412454799978</v>
      </c>
      <c r="R50" s="20">
        <v>19944.341558200023</v>
      </c>
      <c r="S50" s="18">
        <v>422501.41999999987</v>
      </c>
      <c r="T50" s="19">
        <v>33436.762378799984</v>
      </c>
      <c r="U50" s="20">
        <v>23263.55170359998</v>
      </c>
      <c r="V50" s="18">
        <v>416703.03999999986</v>
      </c>
      <c r="W50" s="19">
        <v>32977.878585599967</v>
      </c>
      <c r="X50" s="20">
        <v>23180.646190400006</v>
      </c>
      <c r="Y50" s="18">
        <v>382540.67999999982</v>
      </c>
      <c r="Z50" s="19">
        <v>30274.269415199982</v>
      </c>
      <c r="AA50" s="20">
        <v>21078.597814199999</v>
      </c>
      <c r="AB50" s="18">
        <v>385867.83999999991</v>
      </c>
      <c r="AC50" s="19">
        <v>30537.580857599951</v>
      </c>
      <c r="AD50" s="20">
        <v>15922.014559200004</v>
      </c>
      <c r="AE50" s="18">
        <v>357659.3000000001</v>
      </c>
      <c r="AF50" s="19">
        <v>23745.000927000026</v>
      </c>
      <c r="AG50" s="20">
        <v>12516.04043599999</v>
      </c>
      <c r="AH50" s="18">
        <v>350064.16</v>
      </c>
      <c r="AI50" s="19">
        <v>23240.759582399976</v>
      </c>
      <c r="AJ50" s="20">
        <v>8128.2347238000002</v>
      </c>
      <c r="AK50" s="18">
        <v>414484.57999999973</v>
      </c>
      <c r="AL50" s="19">
        <v>27517.631266200027</v>
      </c>
      <c r="AM50" s="20">
        <v>11050.94330859999</v>
      </c>
      <c r="AN50" s="18">
        <v>436026.51999999973</v>
      </c>
      <c r="AO50" s="19">
        <v>28947.800662799971</v>
      </c>
      <c r="AP50" s="20">
        <v>12494.000800600021</v>
      </c>
      <c r="AQ50" s="123">
        <v>375474.36000000028</v>
      </c>
      <c r="AR50" s="124">
        <v>24927.742760399975</v>
      </c>
      <c r="AS50" s="125">
        <v>9674.3282736000092</v>
      </c>
      <c r="AT50" s="123">
        <v>426137.24000000005</v>
      </c>
      <c r="AU50" s="124">
        <v>28291.251363599982</v>
      </c>
      <c r="AV50" s="125">
        <v>9461.9345820000035</v>
      </c>
    </row>
    <row r="51" spans="1:48" x14ac:dyDescent="0.25">
      <c r="A51" s="13">
        <v>48</v>
      </c>
      <c r="B51" s="25" t="s">
        <v>192</v>
      </c>
      <c r="C51" s="13">
        <v>268</v>
      </c>
      <c r="D51" s="71">
        <v>0.6</v>
      </c>
      <c r="E51" s="71" t="s">
        <v>689</v>
      </c>
      <c r="F51" s="66">
        <v>41276</v>
      </c>
      <c r="G51" s="66">
        <v>41276</v>
      </c>
      <c r="H51" s="175" t="s">
        <v>228</v>
      </c>
      <c r="I51" s="63">
        <f t="shared" si="4"/>
        <v>8068.75</v>
      </c>
      <c r="J51" s="15">
        <f t="shared" si="5"/>
        <v>621.53690000000006</v>
      </c>
      <c r="K51" s="16">
        <f t="shared" si="7"/>
        <v>7.7030134779240908E-2</v>
      </c>
      <c r="L51" s="11">
        <f t="shared" si="6"/>
        <v>341.89172050000002</v>
      </c>
      <c r="M51" s="18">
        <v>0</v>
      </c>
      <c r="N51" s="19">
        <v>0</v>
      </c>
      <c r="O51" s="20">
        <v>0</v>
      </c>
      <c r="P51" s="18">
        <v>0</v>
      </c>
      <c r="Q51" s="19">
        <v>0</v>
      </c>
      <c r="R51" s="20">
        <v>0</v>
      </c>
      <c r="S51" s="18">
        <v>0</v>
      </c>
      <c r="T51" s="19">
        <v>0</v>
      </c>
      <c r="U51" s="20">
        <v>0</v>
      </c>
      <c r="V51" s="18">
        <v>0</v>
      </c>
      <c r="W51" s="19">
        <v>0</v>
      </c>
      <c r="X51" s="20">
        <v>0</v>
      </c>
      <c r="Y51" s="18">
        <v>1077.3</v>
      </c>
      <c r="Z51" s="19">
        <v>86.959655999999995</v>
      </c>
      <c r="AA51" s="20">
        <v>64.184445000000011</v>
      </c>
      <c r="AB51" s="18">
        <v>4701.25</v>
      </c>
      <c r="AC51" s="19">
        <v>379.48490000000004</v>
      </c>
      <c r="AD51" s="20">
        <v>223.36693750000003</v>
      </c>
      <c r="AE51" s="18">
        <v>2290.2000000000003</v>
      </c>
      <c r="AF51" s="19">
        <v>155.09234400000003</v>
      </c>
      <c r="AG51" s="20">
        <v>54.340337999999988</v>
      </c>
      <c r="AH51" s="18">
        <v>0</v>
      </c>
      <c r="AI51" s="19">
        <v>0</v>
      </c>
      <c r="AJ51" s="20">
        <v>0</v>
      </c>
      <c r="AK51" s="18">
        <v>0</v>
      </c>
      <c r="AL51" s="19">
        <v>0</v>
      </c>
      <c r="AM51" s="20">
        <v>0</v>
      </c>
      <c r="AN51" s="18">
        <v>0</v>
      </c>
      <c r="AO51" s="19">
        <v>0</v>
      </c>
      <c r="AP51" s="20">
        <v>0</v>
      </c>
      <c r="AQ51" s="123">
        <v>0</v>
      </c>
      <c r="AR51" s="124">
        <v>0</v>
      </c>
      <c r="AS51" s="125">
        <v>0</v>
      </c>
      <c r="AT51" s="123">
        <v>0</v>
      </c>
      <c r="AU51" s="124">
        <v>0</v>
      </c>
      <c r="AV51" s="125">
        <v>0</v>
      </c>
    </row>
    <row r="52" spans="1:48" x14ac:dyDescent="0.25">
      <c r="A52" s="13">
        <v>49</v>
      </c>
      <c r="B52" s="25" t="s">
        <v>193</v>
      </c>
      <c r="C52" s="13">
        <v>273</v>
      </c>
      <c r="D52" s="71">
        <v>0.6</v>
      </c>
      <c r="E52" s="71" t="s">
        <v>689</v>
      </c>
      <c r="F52" s="66">
        <v>40742</v>
      </c>
      <c r="G52" s="66">
        <v>40743</v>
      </c>
      <c r="H52" s="175" t="s">
        <v>692</v>
      </c>
      <c r="I52" s="63">
        <f t="shared" si="4"/>
        <v>5091515.7200000007</v>
      </c>
      <c r="J52" s="15">
        <f t="shared" si="5"/>
        <v>370229.43946079997</v>
      </c>
      <c r="K52" s="16">
        <f t="shared" si="7"/>
        <v>7.2714975229576609E-2</v>
      </c>
      <c r="L52" s="11">
        <f t="shared" si="6"/>
        <v>197378.34188559992</v>
      </c>
      <c r="M52" s="18">
        <v>433703.68000000092</v>
      </c>
      <c r="N52" s="19">
        <v>34323.309235200024</v>
      </c>
      <c r="O52" s="20">
        <v>20962.324323400015</v>
      </c>
      <c r="P52" s="18">
        <v>403753.34</v>
      </c>
      <c r="Q52" s="19">
        <v>31953.039327599967</v>
      </c>
      <c r="R52" s="20">
        <v>20605.272457800031</v>
      </c>
      <c r="S52" s="18">
        <v>430809.31999999942</v>
      </c>
      <c r="T52" s="19">
        <v>34094.249584800011</v>
      </c>
      <c r="U52" s="20">
        <v>23801.347355800044</v>
      </c>
      <c r="V52" s="18">
        <v>419774.94000000024</v>
      </c>
      <c r="W52" s="19">
        <v>33220.988751600009</v>
      </c>
      <c r="X52" s="20">
        <v>23349.557630199957</v>
      </c>
      <c r="Y52" s="18">
        <v>426828.29999999987</v>
      </c>
      <c r="Z52" s="19">
        <v>33779.191661999983</v>
      </c>
      <c r="AA52" s="20">
        <v>23364.996462999941</v>
      </c>
      <c r="AB52" s="18">
        <v>410911.66000000003</v>
      </c>
      <c r="AC52" s="19">
        <v>32519.54877239999</v>
      </c>
      <c r="AD52" s="20">
        <v>16753.923344600003</v>
      </c>
      <c r="AE52" s="18">
        <v>432866.76</v>
      </c>
      <c r="AF52" s="19">
        <v>28738.024196400034</v>
      </c>
      <c r="AG52" s="20">
        <v>14976.323544599994</v>
      </c>
      <c r="AH52" s="18">
        <v>428843.24000000017</v>
      </c>
      <c r="AI52" s="19">
        <v>28470.902703599975</v>
      </c>
      <c r="AJ52" s="20">
        <v>10111.999823600003</v>
      </c>
      <c r="AK52" s="18">
        <v>414367.62000000029</v>
      </c>
      <c r="AL52" s="19">
        <v>27509.866291800005</v>
      </c>
      <c r="AM52" s="20">
        <v>10952.211472599982</v>
      </c>
      <c r="AN52" s="18">
        <v>436013.62000000011</v>
      </c>
      <c r="AO52" s="19">
        <v>28946.944231799986</v>
      </c>
      <c r="AP52" s="20">
        <v>12494.092461400009</v>
      </c>
      <c r="AQ52" s="123">
        <v>417188.39999999985</v>
      </c>
      <c r="AR52" s="124">
        <v>27697.137875999957</v>
      </c>
      <c r="AS52" s="125">
        <v>10609.8491228</v>
      </c>
      <c r="AT52" s="123">
        <v>436454.84000000026</v>
      </c>
      <c r="AU52" s="124">
        <v>28976.236827599987</v>
      </c>
      <c r="AV52" s="125">
        <v>9396.4438857999921</v>
      </c>
    </row>
    <row r="53" spans="1:48" x14ac:dyDescent="0.25">
      <c r="A53" s="13">
        <v>50</v>
      </c>
      <c r="B53" s="25" t="s">
        <v>194</v>
      </c>
      <c r="C53" s="13">
        <v>277</v>
      </c>
      <c r="D53" s="71">
        <v>0.8</v>
      </c>
      <c r="E53" s="71" t="s">
        <v>689</v>
      </c>
      <c r="F53" s="66">
        <v>41389</v>
      </c>
      <c r="G53" s="66">
        <v>41452</v>
      </c>
      <c r="H53" s="65" t="s">
        <v>428</v>
      </c>
      <c r="I53" s="63">
        <f t="shared" si="4"/>
        <v>3538397.1500000004</v>
      </c>
      <c r="J53" s="15">
        <f t="shared" si="5"/>
        <v>274259.83387899998</v>
      </c>
      <c r="K53" s="16">
        <f t="shared" si="7"/>
        <v>7.7509624344740374E-2</v>
      </c>
      <c r="L53" s="11">
        <f t="shared" si="6"/>
        <v>146620.69369749993</v>
      </c>
      <c r="M53" s="18">
        <v>540305.10000000009</v>
      </c>
      <c r="N53" s="19">
        <v>46693.166741999994</v>
      </c>
      <c r="O53" s="20">
        <v>29926.102335499989</v>
      </c>
      <c r="P53" s="18">
        <v>490779.4499999999</v>
      </c>
      <c r="Q53" s="19">
        <v>42413.160068999998</v>
      </c>
      <c r="R53" s="20">
        <v>28482.815049999968</v>
      </c>
      <c r="S53" s="18">
        <v>242337.90000000017</v>
      </c>
      <c r="T53" s="19">
        <v>20942.841317999995</v>
      </c>
      <c r="U53" s="20">
        <v>14371.468557499998</v>
      </c>
      <c r="V53" s="18">
        <v>0</v>
      </c>
      <c r="W53" s="19">
        <v>0</v>
      </c>
      <c r="X53" s="20">
        <v>0</v>
      </c>
      <c r="Y53" s="18">
        <v>0</v>
      </c>
      <c r="Z53" s="19">
        <v>0</v>
      </c>
      <c r="AA53" s="20">
        <v>0</v>
      </c>
      <c r="AB53" s="18">
        <v>0</v>
      </c>
      <c r="AC53" s="19">
        <v>0</v>
      </c>
      <c r="AD53" s="20">
        <v>0</v>
      </c>
      <c r="AE53" s="18">
        <v>284962.1999999999</v>
      </c>
      <c r="AF53" s="19">
        <v>20659.759500000018</v>
      </c>
      <c r="AG53" s="20">
        <v>11628.4304505</v>
      </c>
      <c r="AH53" s="18">
        <v>521599.8999999995</v>
      </c>
      <c r="AI53" s="19">
        <v>37815.992750000019</v>
      </c>
      <c r="AJ53" s="20">
        <v>14985.153823499995</v>
      </c>
      <c r="AK53" s="18">
        <v>437006.64999999973</v>
      </c>
      <c r="AL53" s="19">
        <v>31682.98212499993</v>
      </c>
      <c r="AM53" s="20">
        <v>13954.443620499995</v>
      </c>
      <c r="AN53" s="18">
        <v>508232.1500000002</v>
      </c>
      <c r="AO53" s="19">
        <v>36846.830874999992</v>
      </c>
      <c r="AP53" s="20">
        <v>17495.708923500002</v>
      </c>
      <c r="AQ53" s="123">
        <v>278933.90000000026</v>
      </c>
      <c r="AR53" s="124">
        <v>20222.707750000023</v>
      </c>
      <c r="AS53" s="125">
        <v>9334.5501570000033</v>
      </c>
      <c r="AT53" s="123">
        <v>234239.90000000014</v>
      </c>
      <c r="AU53" s="124">
        <v>16982.392750000014</v>
      </c>
      <c r="AV53" s="125">
        <v>6442.0207795000006</v>
      </c>
    </row>
    <row r="54" spans="1:48" ht="15.75" thickBot="1" x14ac:dyDescent="0.3">
      <c r="A54" s="13">
        <v>51</v>
      </c>
      <c r="B54" s="26" t="s">
        <v>479</v>
      </c>
      <c r="C54" s="42">
        <v>332</v>
      </c>
      <c r="D54" s="72">
        <v>1.9990000000000001</v>
      </c>
      <c r="E54" s="72" t="s">
        <v>689</v>
      </c>
      <c r="F54" s="68">
        <v>41451</v>
      </c>
      <c r="G54" s="68">
        <v>41451</v>
      </c>
      <c r="H54" s="173" t="s">
        <v>429</v>
      </c>
      <c r="I54" s="64">
        <f t="shared" si="4"/>
        <v>12489529.599999998</v>
      </c>
      <c r="J54" s="43">
        <f t="shared" si="5"/>
        <v>842054.79462080018</v>
      </c>
      <c r="K54" s="44">
        <f>J54/I54</f>
        <v>6.7420857437320958E-2</v>
      </c>
      <c r="L54" s="45">
        <f t="shared" si="6"/>
        <v>421358.86274720001</v>
      </c>
      <c r="M54" s="30">
        <v>342062.24000000005</v>
      </c>
      <c r="N54" s="31">
        <v>25302.343892799981</v>
      </c>
      <c r="O54" s="32">
        <v>14489.050762799994</v>
      </c>
      <c r="P54" s="30">
        <v>1357597.0400000005</v>
      </c>
      <c r="Q54" s="31">
        <v>100421.45304880006</v>
      </c>
      <c r="R54" s="32">
        <v>62320.97883159991</v>
      </c>
      <c r="S54" s="30">
        <v>1201172.7599999995</v>
      </c>
      <c r="T54" s="31">
        <v>88850.749057199981</v>
      </c>
      <c r="U54" s="32">
        <v>59194.411359999984</v>
      </c>
      <c r="V54" s="30">
        <v>1365100.1600000008</v>
      </c>
      <c r="W54" s="31">
        <v>100976.45883520007</v>
      </c>
      <c r="X54" s="32">
        <v>69199.427194800024</v>
      </c>
      <c r="Y54" s="30">
        <v>1431803.1199999985</v>
      </c>
      <c r="Z54" s="31">
        <v>105910.47678640002</v>
      </c>
      <c r="AA54" s="32">
        <v>70847.269099600046</v>
      </c>
      <c r="AB54" s="30">
        <v>538299.63999999966</v>
      </c>
      <c r="AC54" s="31">
        <v>39818.024370799991</v>
      </c>
      <c r="AD54" s="32">
        <v>17545.082982800002</v>
      </c>
      <c r="AE54" s="30">
        <v>1064015.3999999997</v>
      </c>
      <c r="AF54" s="31">
        <v>64787.897706000069</v>
      </c>
      <c r="AG54" s="32">
        <v>31272.883711599985</v>
      </c>
      <c r="AH54" s="30">
        <v>1026366.8799999993</v>
      </c>
      <c r="AI54" s="31">
        <v>62495.479323199994</v>
      </c>
      <c r="AJ54" s="32">
        <v>16486.259625199993</v>
      </c>
      <c r="AK54" s="30">
        <v>1358268.0800000012</v>
      </c>
      <c r="AL54" s="31">
        <v>82704.943391200039</v>
      </c>
      <c r="AM54" s="32">
        <v>28177.17563559999</v>
      </c>
      <c r="AN54" s="30">
        <v>1447230.4399999995</v>
      </c>
      <c r="AO54" s="31">
        <v>88121.861491600037</v>
      </c>
      <c r="AP54" s="32">
        <v>33989.181993599996</v>
      </c>
      <c r="AQ54" s="145">
        <v>386645.92000000016</v>
      </c>
      <c r="AR54" s="146">
        <v>23542.870068800014</v>
      </c>
      <c r="AS54" s="147">
        <v>6218.7328868000022</v>
      </c>
      <c r="AT54" s="145">
        <v>970967.92000000062</v>
      </c>
      <c r="AU54" s="146">
        <v>59122.236648800019</v>
      </c>
      <c r="AV54" s="147">
        <v>11618.408662800015</v>
      </c>
    </row>
    <row r="55" spans="1:48" ht="15.75" thickBot="1" x14ac:dyDescent="0.3">
      <c r="D55" s="59">
        <f>SUM(D4:D54)</f>
        <v>48.887000000000015</v>
      </c>
      <c r="H55" s="174" t="s">
        <v>690</v>
      </c>
      <c r="I55" s="172">
        <f>SUM(I4:I54)</f>
        <v>281393338.82929313</v>
      </c>
      <c r="J55" s="106">
        <f>SUM(J4:J54)</f>
        <v>20271969.794021595</v>
      </c>
      <c r="K55" s="107">
        <f>J55/I55</f>
        <v>7.2041398983931013E-2</v>
      </c>
      <c r="L55" s="108">
        <f t="shared" ref="L55:AV55" si="8">SUM(L4:L54)</f>
        <v>10926462.981193747</v>
      </c>
      <c r="M55" s="109">
        <f t="shared" si="8"/>
        <v>30769339.653455209</v>
      </c>
      <c r="N55" s="109">
        <f t="shared" si="8"/>
        <v>2391503.7918611323</v>
      </c>
      <c r="O55" s="109">
        <f t="shared" si="8"/>
        <v>1443085.5173602854</v>
      </c>
      <c r="P55" s="109">
        <f t="shared" si="8"/>
        <v>28933435.502063788</v>
      </c>
      <c r="Q55" s="109">
        <f t="shared" si="8"/>
        <v>2245574.2841395657</v>
      </c>
      <c r="R55" s="109">
        <f t="shared" si="8"/>
        <v>1431695.8209001718</v>
      </c>
      <c r="S55" s="109">
        <f t="shared" si="8"/>
        <v>31168082.6558563</v>
      </c>
      <c r="T55" s="109">
        <f t="shared" si="8"/>
        <v>2415363.0496052131</v>
      </c>
      <c r="U55" s="109">
        <f t="shared" si="8"/>
        <v>1665845.7971859623</v>
      </c>
      <c r="V55" s="109">
        <f t="shared" si="8"/>
        <v>28308147.671548918</v>
      </c>
      <c r="W55" s="109">
        <f t="shared" si="8"/>
        <v>2195555.0835947157</v>
      </c>
      <c r="X55" s="109">
        <f t="shared" si="8"/>
        <v>1533851.0931218909</v>
      </c>
      <c r="Y55" s="109">
        <f t="shared" si="8"/>
        <v>24529808.2760287</v>
      </c>
      <c r="Z55" s="109">
        <f t="shared" si="8"/>
        <v>1881311.0838558327</v>
      </c>
      <c r="AA55" s="109">
        <f t="shared" si="8"/>
        <v>1277411.6885662084</v>
      </c>
      <c r="AB55" s="109">
        <f t="shared" si="8"/>
        <v>14869786.598849893</v>
      </c>
      <c r="AC55" s="109">
        <f t="shared" si="8"/>
        <v>1156878.4808850747</v>
      </c>
      <c r="AD55" s="109">
        <f t="shared" si="8"/>
        <v>585285.14726456965</v>
      </c>
      <c r="AE55" s="109">
        <f t="shared" si="8"/>
        <v>15181683.959549297</v>
      </c>
      <c r="AF55" s="109">
        <f t="shared" si="8"/>
        <v>986040.21601030394</v>
      </c>
      <c r="AG55" s="109">
        <f t="shared" si="8"/>
        <v>492356.21504094417</v>
      </c>
      <c r="AH55" s="109">
        <f t="shared" si="8"/>
        <v>16511934.9779623</v>
      </c>
      <c r="AI55" s="109">
        <f t="shared" si="8"/>
        <v>1072163.7801825944</v>
      </c>
      <c r="AJ55" s="109">
        <f t="shared" si="8"/>
        <v>337368.45470199297</v>
      </c>
      <c r="AK55" s="109">
        <f t="shared" si="8"/>
        <v>18260729.743242025</v>
      </c>
      <c r="AL55" s="109">
        <f t="shared" si="8"/>
        <v>1182369.8117457461</v>
      </c>
      <c r="AM55" s="109">
        <f t="shared" si="8"/>
        <v>446796.18220719526</v>
      </c>
      <c r="AN55" s="109">
        <f t="shared" si="8"/>
        <v>23879965.401168689</v>
      </c>
      <c r="AO55" s="109">
        <f t="shared" si="8"/>
        <v>1548956.8966719639</v>
      </c>
      <c r="AP55" s="109">
        <f t="shared" si="8"/>
        <v>633760.11151087121</v>
      </c>
      <c r="AQ55" s="109">
        <f t="shared" si="8"/>
        <v>24282274.271506</v>
      </c>
      <c r="AR55" s="109">
        <f t="shared" si="8"/>
        <v>1585490.6451634176</v>
      </c>
      <c r="AS55" s="109">
        <f t="shared" si="8"/>
        <v>583917.99894026225</v>
      </c>
      <c r="AT55" s="109">
        <f t="shared" si="8"/>
        <v>24698150.118061993</v>
      </c>
      <c r="AU55" s="109">
        <f t="shared" si="8"/>
        <v>1610762.6703060356</v>
      </c>
      <c r="AV55" s="109">
        <f t="shared" si="8"/>
        <v>495088.95439339714</v>
      </c>
    </row>
    <row r="56" spans="1:48" x14ac:dyDescent="0.25">
      <c r="AL56" s="160"/>
    </row>
    <row r="57" spans="1:48" x14ac:dyDescent="0.25">
      <c r="AL57" s="160"/>
    </row>
    <row r="58" spans="1:48" x14ac:dyDescent="0.25">
      <c r="AL58" s="159"/>
      <c r="AN58" s="153"/>
      <c r="AO58" s="153"/>
      <c r="AP58" s="153"/>
      <c r="AQ58" s="166"/>
      <c r="AR58" s="166"/>
      <c r="AS58" s="166"/>
      <c r="AT58" s="166"/>
      <c r="AU58" s="166"/>
      <c r="AV58" s="166"/>
    </row>
    <row r="59" spans="1:48" x14ac:dyDescent="0.25">
      <c r="AN59" s="158"/>
      <c r="AO59" s="158"/>
      <c r="AP59" s="158"/>
      <c r="AQ59" s="167"/>
      <c r="AR59" s="167"/>
      <c r="AS59" s="167"/>
      <c r="AT59" s="167"/>
      <c r="AU59" s="167"/>
      <c r="AV59" s="167"/>
    </row>
    <row r="60" spans="1:48" x14ac:dyDescent="0.25">
      <c r="AN60" s="158"/>
      <c r="AO60" s="158"/>
      <c r="AP60" s="158"/>
      <c r="AQ60" s="167"/>
      <c r="AR60" s="167"/>
      <c r="AS60" s="167"/>
      <c r="AT60" s="167"/>
      <c r="AU60" s="167"/>
      <c r="AV60" s="167"/>
    </row>
  </sheetData>
  <mergeCells count="21">
    <mergeCell ref="V2:X2"/>
    <mergeCell ref="Y2:AA2"/>
    <mergeCell ref="AB2:AD2"/>
    <mergeCell ref="S2:U2"/>
    <mergeCell ref="A2:A3"/>
    <mergeCell ref="B2:B3"/>
    <mergeCell ref="I2:L2"/>
    <mergeCell ref="M2:O2"/>
    <mergeCell ref="P2:R2"/>
    <mergeCell ref="C2:C3"/>
    <mergeCell ref="D2:D3"/>
    <mergeCell ref="E2:E3"/>
    <mergeCell ref="F2:F3"/>
    <mergeCell ref="G2:G3"/>
    <mergeCell ref="H2:H3"/>
    <mergeCell ref="AE2:AG2"/>
    <mergeCell ref="AH2:AJ2"/>
    <mergeCell ref="AN2:AP2"/>
    <mergeCell ref="AQ2:AS2"/>
    <mergeCell ref="AT2:AV2"/>
    <mergeCell ref="AK2:A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305"/>
  <sheetViews>
    <sheetView zoomScale="85" zoomScaleNormal="85" workbookViewId="0">
      <pane xSplit="2" ySplit="3" topLeftCell="C217" activePane="bottomRight" state="frozen"/>
      <selection pane="topRight" activeCell="C1" sqref="C1"/>
      <selection pane="bottomLeft" activeCell="A4" sqref="A4"/>
      <selection pane="bottomRight" activeCell="F243" sqref="F243"/>
    </sheetView>
  </sheetViews>
  <sheetFormatPr defaultRowHeight="15" x14ac:dyDescent="0.25"/>
  <cols>
    <col min="1" max="1" width="9.85546875" style="1" customWidth="1"/>
    <col min="2" max="2" width="42.7109375" style="2" customWidth="1"/>
    <col min="3" max="3" width="9.85546875" style="2" customWidth="1"/>
    <col min="4" max="5" width="12.140625" style="1" customWidth="1"/>
    <col min="6" max="7" width="15" style="1" customWidth="1"/>
    <col min="8" max="8" width="60.5703125" style="2" customWidth="1"/>
    <col min="9" max="9" width="15.140625" style="1" customWidth="1"/>
    <col min="10" max="10" width="16.42578125" style="1" customWidth="1"/>
    <col min="11" max="11" width="15.140625" style="1" customWidth="1"/>
    <col min="12" max="12" width="16.140625" style="1" customWidth="1"/>
    <col min="13" max="39" width="16.7109375" customWidth="1"/>
    <col min="40" max="42" width="15" customWidth="1"/>
    <col min="43" max="48" width="15" style="128" customWidth="1"/>
  </cols>
  <sheetData>
    <row r="1" spans="1:48" ht="15.75" thickBot="1" x14ac:dyDescent="0.3"/>
    <row r="2" spans="1:48" s="3" customFormat="1" ht="15.75" customHeight="1" thickBot="1" x14ac:dyDescent="0.3">
      <c r="A2" s="182"/>
      <c r="B2" s="189" t="s">
        <v>471</v>
      </c>
      <c r="C2" s="187" t="s">
        <v>500</v>
      </c>
      <c r="D2" s="187" t="s">
        <v>195</v>
      </c>
      <c r="E2" s="187" t="s">
        <v>198</v>
      </c>
      <c r="F2" s="187" t="s">
        <v>199</v>
      </c>
      <c r="G2" s="187" t="s">
        <v>200</v>
      </c>
      <c r="H2" s="187" t="s">
        <v>201</v>
      </c>
      <c r="I2" s="186" t="s">
        <v>677</v>
      </c>
      <c r="J2" s="186"/>
      <c r="K2" s="186"/>
      <c r="L2" s="186"/>
      <c r="M2" s="179" t="s">
        <v>0</v>
      </c>
      <c r="N2" s="180"/>
      <c r="O2" s="181"/>
      <c r="P2" s="179" t="s">
        <v>1</v>
      </c>
      <c r="Q2" s="180"/>
      <c r="R2" s="181"/>
      <c r="S2" s="179" t="s">
        <v>2</v>
      </c>
      <c r="T2" s="180"/>
      <c r="U2" s="181"/>
      <c r="V2" s="179" t="s">
        <v>3</v>
      </c>
      <c r="W2" s="180"/>
      <c r="X2" s="181"/>
      <c r="Y2" s="179" t="s">
        <v>4</v>
      </c>
      <c r="Z2" s="180"/>
      <c r="AA2" s="181"/>
      <c r="AB2" s="179" t="s">
        <v>5</v>
      </c>
      <c r="AC2" s="180"/>
      <c r="AD2" s="181"/>
      <c r="AE2" s="176" t="s">
        <v>6</v>
      </c>
      <c r="AF2" s="177"/>
      <c r="AG2" s="178"/>
      <c r="AH2" s="176" t="s">
        <v>7</v>
      </c>
      <c r="AI2" s="177"/>
      <c r="AJ2" s="178"/>
      <c r="AK2" s="176" t="s">
        <v>8</v>
      </c>
      <c r="AL2" s="177"/>
      <c r="AM2" s="178"/>
      <c r="AN2" s="176" t="s">
        <v>9</v>
      </c>
      <c r="AO2" s="177"/>
      <c r="AP2" s="178"/>
      <c r="AQ2" s="176" t="s">
        <v>10</v>
      </c>
      <c r="AR2" s="177"/>
      <c r="AS2" s="178"/>
      <c r="AT2" s="176" t="s">
        <v>11</v>
      </c>
      <c r="AU2" s="177"/>
      <c r="AV2" s="178"/>
    </row>
    <row r="3" spans="1:48" s="1" customFormat="1" ht="45.75" thickBot="1" x14ac:dyDescent="0.3">
      <c r="A3" s="183"/>
      <c r="B3" s="190"/>
      <c r="C3" s="188"/>
      <c r="D3" s="188"/>
      <c r="E3" s="188"/>
      <c r="F3" s="188"/>
      <c r="G3" s="188"/>
      <c r="H3" s="188"/>
      <c r="I3" s="90" t="s">
        <v>417</v>
      </c>
      <c r="J3" s="88" t="s">
        <v>554</v>
      </c>
      <c r="K3" s="4" t="s">
        <v>13</v>
      </c>
      <c r="L3" s="5" t="s">
        <v>555</v>
      </c>
      <c r="M3" s="87" t="s">
        <v>417</v>
      </c>
      <c r="N3" s="89" t="s">
        <v>554</v>
      </c>
      <c r="O3" s="86" t="s">
        <v>555</v>
      </c>
      <c r="P3" s="87" t="s">
        <v>417</v>
      </c>
      <c r="Q3" s="89" t="s">
        <v>554</v>
      </c>
      <c r="R3" s="86" t="s">
        <v>555</v>
      </c>
      <c r="S3" s="87" t="s">
        <v>417</v>
      </c>
      <c r="T3" s="89" t="s">
        <v>554</v>
      </c>
      <c r="U3" s="86" t="s">
        <v>555</v>
      </c>
      <c r="V3" s="87" t="s">
        <v>417</v>
      </c>
      <c r="W3" s="89" t="s">
        <v>554</v>
      </c>
      <c r="X3" s="86" t="s">
        <v>555</v>
      </c>
      <c r="Y3" s="87" t="s">
        <v>417</v>
      </c>
      <c r="Z3" s="89" t="s">
        <v>554</v>
      </c>
      <c r="AA3" s="86" t="s">
        <v>555</v>
      </c>
      <c r="AB3" s="87" t="s">
        <v>417</v>
      </c>
      <c r="AC3" s="89" t="s">
        <v>554</v>
      </c>
      <c r="AD3" s="86" t="s">
        <v>555</v>
      </c>
      <c r="AE3" s="87" t="s">
        <v>417</v>
      </c>
      <c r="AF3" s="89" t="s">
        <v>554</v>
      </c>
      <c r="AG3" s="86" t="s">
        <v>555</v>
      </c>
      <c r="AH3" s="87" t="s">
        <v>417</v>
      </c>
      <c r="AI3" s="89" t="s">
        <v>554</v>
      </c>
      <c r="AJ3" s="86" t="s">
        <v>555</v>
      </c>
      <c r="AK3" s="87" t="s">
        <v>417</v>
      </c>
      <c r="AL3" s="89" t="s">
        <v>554</v>
      </c>
      <c r="AM3" s="86" t="s">
        <v>555</v>
      </c>
      <c r="AN3" s="87" t="s">
        <v>417</v>
      </c>
      <c r="AO3" s="89" t="s">
        <v>554</v>
      </c>
      <c r="AP3" s="86" t="s">
        <v>555</v>
      </c>
      <c r="AQ3" s="87" t="s">
        <v>417</v>
      </c>
      <c r="AR3" s="89" t="s">
        <v>554</v>
      </c>
      <c r="AS3" s="86" t="s">
        <v>555</v>
      </c>
      <c r="AT3" s="87" t="s">
        <v>417</v>
      </c>
      <c r="AU3" s="89" t="s">
        <v>554</v>
      </c>
      <c r="AV3" s="86" t="s">
        <v>555</v>
      </c>
    </row>
    <row r="4" spans="1:48" x14ac:dyDescent="0.25">
      <c r="A4" s="7">
        <v>1</v>
      </c>
      <c r="B4" s="53" t="s">
        <v>14</v>
      </c>
      <c r="C4" s="47">
        <v>42</v>
      </c>
      <c r="D4" s="81">
        <v>1.96</v>
      </c>
      <c r="E4" s="81" t="s">
        <v>688</v>
      </c>
      <c r="F4" s="66">
        <v>40906</v>
      </c>
      <c r="G4" s="66">
        <v>40906</v>
      </c>
      <c r="H4" s="83" t="s">
        <v>675</v>
      </c>
      <c r="I4" s="62">
        <f t="shared" ref="I4:I35" si="0">M4+P4+S4+V4+Y4+AB4+AE4+AH4+AK4+AN4+AQ4+AT4</f>
        <v>14583677.589132007</v>
      </c>
      <c r="J4" s="9">
        <f t="shared" ref="J4:J35" si="1">N4+Q4+T4+W4+Z4+AC4+AF4+AI4+AL4+AO4+AR4+AU4</f>
        <v>2763606.9031405128</v>
      </c>
      <c r="K4" s="10">
        <f t="shared" ref="K4:K61" si="2">J4/I4</f>
        <v>0.18949999999999981</v>
      </c>
      <c r="L4" s="11">
        <f t="shared" ref="L4:L35" si="3">O4+R4+U4+X4+AA4+AD4+AG4+AJ4+AM4+AP4+AS4+AV4</f>
        <v>2269746.633534939</v>
      </c>
      <c r="M4" s="143">
        <v>1301116.9920000008</v>
      </c>
      <c r="N4" s="138">
        <v>246561.66998399992</v>
      </c>
      <c r="O4" s="144">
        <v>206608.22440171565</v>
      </c>
      <c r="P4" s="143">
        <v>1172662.3234999995</v>
      </c>
      <c r="Q4" s="138">
        <v>222219.51030324999</v>
      </c>
      <c r="R4" s="144">
        <v>189490.41657735285</v>
      </c>
      <c r="S4" s="143">
        <v>1224439.074500002</v>
      </c>
      <c r="T4" s="138">
        <v>232031.20461774996</v>
      </c>
      <c r="U4" s="144">
        <v>202656.86915366069</v>
      </c>
      <c r="V4" s="143">
        <v>1244577.4793000002</v>
      </c>
      <c r="W4" s="138">
        <v>235847.43232735008</v>
      </c>
      <c r="X4" s="144">
        <v>206738.06703838025</v>
      </c>
      <c r="Y4" s="143">
        <v>1274235.2789999994</v>
      </c>
      <c r="Z4" s="138">
        <v>241467.58537049973</v>
      </c>
      <c r="AA4" s="144">
        <v>210141.85816636714</v>
      </c>
      <c r="AB4" s="143">
        <v>1138236.7375320087</v>
      </c>
      <c r="AC4" s="138">
        <v>215695.86176231329</v>
      </c>
      <c r="AD4" s="144">
        <v>172305.70128687547</v>
      </c>
      <c r="AE4" s="143">
        <v>1069291.1373999983</v>
      </c>
      <c r="AF4" s="138">
        <v>202630.67053729977</v>
      </c>
      <c r="AG4" s="144">
        <v>168516.55352632303</v>
      </c>
      <c r="AH4" s="143">
        <v>1263544.3220999995</v>
      </c>
      <c r="AI4" s="138">
        <v>239441.64903794997</v>
      </c>
      <c r="AJ4" s="144">
        <v>184642.08036539014</v>
      </c>
      <c r="AK4" s="123">
        <v>1225839.6559000004</v>
      </c>
      <c r="AL4" s="124">
        <v>232296.61479305007</v>
      </c>
      <c r="AM4" s="125">
        <v>183421.91652771604</v>
      </c>
      <c r="AN4" s="139">
        <v>1253925.9103999999</v>
      </c>
      <c r="AO4" s="138">
        <v>237618.96002079998</v>
      </c>
      <c r="AP4" s="125">
        <v>190509.2683073642</v>
      </c>
      <c r="AQ4" s="139">
        <v>1194589.5737999999</v>
      </c>
      <c r="AR4" s="138">
        <v>226374.72423509991</v>
      </c>
      <c r="AS4" s="125">
        <v>177739.94390824178</v>
      </c>
      <c r="AT4" s="139">
        <v>1221219.103700001</v>
      </c>
      <c r="AU4" s="138">
        <v>231421.02015115035</v>
      </c>
      <c r="AV4" s="125">
        <v>176975.7342755518</v>
      </c>
    </row>
    <row r="5" spans="1:48" x14ac:dyDescent="0.25">
      <c r="A5" s="13">
        <v>2</v>
      </c>
      <c r="B5" s="54" t="s">
        <v>504</v>
      </c>
      <c r="C5" s="49">
        <v>44</v>
      </c>
      <c r="D5" s="81">
        <v>1.5</v>
      </c>
      <c r="E5" s="81" t="s">
        <v>688</v>
      </c>
      <c r="F5" s="66">
        <v>40927</v>
      </c>
      <c r="G5" s="66">
        <v>40927</v>
      </c>
      <c r="H5" s="83" t="s">
        <v>232</v>
      </c>
      <c r="I5" s="63">
        <f t="shared" si="0"/>
        <v>2405693.2800000007</v>
      </c>
      <c r="J5" s="15">
        <f t="shared" si="1"/>
        <v>468099.79842239991</v>
      </c>
      <c r="K5" s="16">
        <f t="shared" si="2"/>
        <v>0.19457999999999989</v>
      </c>
      <c r="L5" s="17">
        <f t="shared" si="3"/>
        <v>389473.60319999995</v>
      </c>
      <c r="M5" s="123">
        <v>173721.47999999995</v>
      </c>
      <c r="N5" s="124">
        <v>33802.725578399994</v>
      </c>
      <c r="O5" s="125">
        <v>28602.080593200008</v>
      </c>
      <c r="P5" s="123">
        <v>156123.71999999991</v>
      </c>
      <c r="Q5" s="124">
        <v>30378.553437600007</v>
      </c>
      <c r="R5" s="125">
        <v>25929.872077200012</v>
      </c>
      <c r="S5" s="123">
        <v>315036.23999999993</v>
      </c>
      <c r="T5" s="124">
        <v>61299.751579200012</v>
      </c>
      <c r="U5" s="125">
        <v>53776.977812399993</v>
      </c>
      <c r="V5" s="123">
        <v>296409.72000000015</v>
      </c>
      <c r="W5" s="124">
        <v>57675.403317600067</v>
      </c>
      <c r="X5" s="125">
        <v>50698.776772799974</v>
      </c>
      <c r="Y5" s="123">
        <v>278548.32000000018</v>
      </c>
      <c r="Z5" s="124">
        <v>54199.932105599983</v>
      </c>
      <c r="AA5" s="125">
        <v>47446.517989200009</v>
      </c>
      <c r="AB5" s="123">
        <v>225889.2</v>
      </c>
      <c r="AC5" s="124">
        <v>43953.520535999989</v>
      </c>
      <c r="AD5" s="125">
        <v>35126.3383464</v>
      </c>
      <c r="AE5" s="123">
        <v>6867.1199999999981</v>
      </c>
      <c r="AF5" s="124">
        <v>1336.2042096</v>
      </c>
      <c r="AG5" s="125">
        <v>1083.6619008000005</v>
      </c>
      <c r="AH5" s="123">
        <v>3623.6400000000003</v>
      </c>
      <c r="AI5" s="124">
        <v>705.0878712</v>
      </c>
      <c r="AJ5" s="125">
        <v>518.80553519999989</v>
      </c>
      <c r="AK5" s="123">
        <v>72813.120000000039</v>
      </c>
      <c r="AL5" s="124">
        <v>14167.976889599991</v>
      </c>
      <c r="AM5" s="125">
        <v>11327.67931800001</v>
      </c>
      <c r="AN5" s="139">
        <v>262352.88000000012</v>
      </c>
      <c r="AO5" s="138">
        <v>51048.62339039996</v>
      </c>
      <c r="AP5" s="125">
        <v>41190.683551199996</v>
      </c>
      <c r="AQ5" s="139">
        <v>328882.68000000058</v>
      </c>
      <c r="AR5" s="138">
        <v>63993.991874399915</v>
      </c>
      <c r="AS5" s="125">
        <v>50590.671792000023</v>
      </c>
      <c r="AT5" s="139">
        <v>285425.16000000009</v>
      </c>
      <c r="AU5" s="138">
        <v>55538.027632799953</v>
      </c>
      <c r="AV5" s="125">
        <v>43181.537511599956</v>
      </c>
    </row>
    <row r="6" spans="1:48" x14ac:dyDescent="0.25">
      <c r="A6" s="7">
        <v>3</v>
      </c>
      <c r="B6" s="54" t="s">
        <v>15</v>
      </c>
      <c r="C6" s="49">
        <v>45</v>
      </c>
      <c r="D6" s="81">
        <v>1.948</v>
      </c>
      <c r="E6" s="81" t="s">
        <v>688</v>
      </c>
      <c r="F6" s="66">
        <v>40729</v>
      </c>
      <c r="G6" s="66">
        <v>40729</v>
      </c>
      <c r="H6" s="83" t="s">
        <v>233</v>
      </c>
      <c r="I6" s="63">
        <f t="shared" si="0"/>
        <v>14917186.199999997</v>
      </c>
      <c r="J6" s="15">
        <f t="shared" si="1"/>
        <v>2826806.7849000008</v>
      </c>
      <c r="K6" s="16">
        <f t="shared" si="2"/>
        <v>0.18950000000000009</v>
      </c>
      <c r="L6" s="17">
        <f t="shared" si="3"/>
        <v>2321747.1123510012</v>
      </c>
      <c r="M6" s="123">
        <v>1240379.0999999989</v>
      </c>
      <c r="N6" s="124">
        <v>235051.83944999994</v>
      </c>
      <c r="O6" s="125">
        <v>197058.49181250011</v>
      </c>
      <c r="P6" s="123">
        <v>1200449.9999999995</v>
      </c>
      <c r="Q6" s="124">
        <v>227485.27499999999</v>
      </c>
      <c r="R6" s="125">
        <v>193873.10029049998</v>
      </c>
      <c r="S6" s="123">
        <v>1291104.2999999975</v>
      </c>
      <c r="T6" s="124">
        <v>244664.2648499998</v>
      </c>
      <c r="U6" s="125">
        <v>213867.53206200022</v>
      </c>
      <c r="V6" s="123">
        <v>1186928.3999999985</v>
      </c>
      <c r="W6" s="124">
        <v>224922.93179999996</v>
      </c>
      <c r="X6" s="125">
        <v>197267.62110150009</v>
      </c>
      <c r="Y6" s="123">
        <v>1278106.3499999994</v>
      </c>
      <c r="Z6" s="124">
        <v>242201.15332500014</v>
      </c>
      <c r="AA6" s="125">
        <v>210884.6925090001</v>
      </c>
      <c r="AB6" s="123">
        <v>1228898.4000000001</v>
      </c>
      <c r="AC6" s="124">
        <v>232876.24680000023</v>
      </c>
      <c r="AD6" s="125">
        <v>185486.88064650013</v>
      </c>
      <c r="AE6" s="123">
        <v>1265816.9999999995</v>
      </c>
      <c r="AF6" s="124">
        <v>239872.32150000002</v>
      </c>
      <c r="AG6" s="125">
        <v>199739.13440249991</v>
      </c>
      <c r="AH6" s="123">
        <v>1287053.850000001</v>
      </c>
      <c r="AI6" s="124">
        <v>243896.7045750001</v>
      </c>
      <c r="AJ6" s="125">
        <v>188304.88592249996</v>
      </c>
      <c r="AK6" s="123">
        <v>1195887.3</v>
      </c>
      <c r="AL6" s="124">
        <v>226620.64335000026</v>
      </c>
      <c r="AM6" s="125">
        <v>179164.14671400038</v>
      </c>
      <c r="AN6" s="139">
        <v>1269011.100000001</v>
      </c>
      <c r="AO6" s="138">
        <v>240477.60345000008</v>
      </c>
      <c r="AP6" s="125">
        <v>192871.60665450004</v>
      </c>
      <c r="AQ6" s="139">
        <v>1212194.2499999988</v>
      </c>
      <c r="AR6" s="138">
        <v>229710.81037500003</v>
      </c>
      <c r="AS6" s="125">
        <v>180188.63046600006</v>
      </c>
      <c r="AT6" s="139">
        <v>1261356.1500000006</v>
      </c>
      <c r="AU6" s="138">
        <v>239026.99042499979</v>
      </c>
      <c r="AV6" s="125">
        <v>183040.38976950003</v>
      </c>
    </row>
    <row r="7" spans="1:48" x14ac:dyDescent="0.25">
      <c r="A7" s="7">
        <v>4</v>
      </c>
      <c r="B7" s="54" t="s">
        <v>575</v>
      </c>
      <c r="C7" s="49">
        <v>46</v>
      </c>
      <c r="D7" s="81">
        <v>1.4990000000000001</v>
      </c>
      <c r="E7" s="81" t="s">
        <v>688</v>
      </c>
      <c r="F7" s="66">
        <v>40892</v>
      </c>
      <c r="G7" s="66">
        <v>40892</v>
      </c>
      <c r="H7" s="83" t="s">
        <v>566</v>
      </c>
      <c r="I7" s="63">
        <f t="shared" si="0"/>
        <v>8026305.2999999961</v>
      </c>
      <c r="J7" s="15">
        <f t="shared" si="1"/>
        <v>1561758.4852740006</v>
      </c>
      <c r="K7" s="16">
        <f t="shared" si="2"/>
        <v>0.19458000000000017</v>
      </c>
      <c r="L7" s="17">
        <f t="shared" si="3"/>
        <v>1273056.5887320009</v>
      </c>
      <c r="M7" s="123">
        <v>179135.25000000003</v>
      </c>
      <c r="N7" s="124">
        <v>34856.136945000027</v>
      </c>
      <c r="O7" s="125">
        <v>29312.050327500008</v>
      </c>
      <c r="P7" s="123">
        <v>185116.94999999981</v>
      </c>
      <c r="Q7" s="124">
        <v>36020.056130999918</v>
      </c>
      <c r="R7" s="125">
        <v>30948.897488999992</v>
      </c>
      <c r="S7" s="123">
        <v>439372.65000000026</v>
      </c>
      <c r="T7" s="124">
        <v>85493.130237000136</v>
      </c>
      <c r="U7" s="125">
        <v>75135.551341500031</v>
      </c>
      <c r="V7" s="123">
        <v>511290.00000000012</v>
      </c>
      <c r="W7" s="124">
        <v>99486.808199999898</v>
      </c>
      <c r="X7" s="125">
        <v>86963.312113500084</v>
      </c>
      <c r="Y7" s="123">
        <v>633768.44999999984</v>
      </c>
      <c r="Z7" s="124">
        <v>123318.66500100012</v>
      </c>
      <c r="AA7" s="125">
        <v>107443.89315150006</v>
      </c>
      <c r="AB7" s="123">
        <v>571948.65</v>
      </c>
      <c r="AC7" s="124">
        <v>111289.76831699999</v>
      </c>
      <c r="AD7" s="125">
        <v>89839.817650500074</v>
      </c>
      <c r="AE7" s="123">
        <v>926379.75000000023</v>
      </c>
      <c r="AF7" s="124">
        <v>180254.97175500001</v>
      </c>
      <c r="AG7" s="125">
        <v>150783.72923400014</v>
      </c>
      <c r="AH7" s="123">
        <v>942845.55000000028</v>
      </c>
      <c r="AI7" s="124">
        <v>183458.88711899999</v>
      </c>
      <c r="AJ7" s="125">
        <v>142765.248234</v>
      </c>
      <c r="AK7" s="123">
        <v>804391.79999999923</v>
      </c>
      <c r="AL7" s="124">
        <v>156518.55644400007</v>
      </c>
      <c r="AM7" s="125">
        <v>124782.78192000007</v>
      </c>
      <c r="AN7" s="139">
        <v>966416.84999999858</v>
      </c>
      <c r="AO7" s="138">
        <v>188045.39067300016</v>
      </c>
      <c r="AP7" s="125">
        <v>151527.417759</v>
      </c>
      <c r="AQ7" s="139">
        <v>951966.89999999851</v>
      </c>
      <c r="AR7" s="138">
        <v>185233.71940199993</v>
      </c>
      <c r="AS7" s="125">
        <v>146589.21886800014</v>
      </c>
      <c r="AT7" s="139">
        <v>913672.49999999965</v>
      </c>
      <c r="AU7" s="138">
        <v>177782.39505000031</v>
      </c>
      <c r="AV7" s="125">
        <v>136964.67064349994</v>
      </c>
    </row>
    <row r="8" spans="1:48" x14ac:dyDescent="0.25">
      <c r="A8" s="13">
        <v>5</v>
      </c>
      <c r="B8" s="54" t="s">
        <v>576</v>
      </c>
      <c r="C8" s="49">
        <v>372</v>
      </c>
      <c r="D8" s="129">
        <v>1.5</v>
      </c>
      <c r="E8" s="71" t="s">
        <v>689</v>
      </c>
      <c r="F8" s="73">
        <v>41758</v>
      </c>
      <c r="G8" s="73">
        <v>41758</v>
      </c>
      <c r="H8" s="84" t="s">
        <v>432</v>
      </c>
      <c r="I8" s="63">
        <f t="shared" si="0"/>
        <v>10998861.893599998</v>
      </c>
      <c r="J8" s="15">
        <f t="shared" si="1"/>
        <v>1693714.7429954645</v>
      </c>
      <c r="K8" s="16">
        <f t="shared" si="2"/>
        <v>0.15399000000000007</v>
      </c>
      <c r="L8" s="17">
        <f t="shared" si="3"/>
        <v>1320458.85508468</v>
      </c>
      <c r="M8" s="123">
        <v>989606.7028000002</v>
      </c>
      <c r="N8" s="124">
        <v>152389.53616417208</v>
      </c>
      <c r="O8" s="125">
        <v>121875.48839230005</v>
      </c>
      <c r="P8" s="123">
        <v>817393.90960000001</v>
      </c>
      <c r="Q8" s="124">
        <v>125870.48813930397</v>
      </c>
      <c r="R8" s="125">
        <v>103695.16568595609</v>
      </c>
      <c r="S8" s="123">
        <v>660291.36680000008</v>
      </c>
      <c r="T8" s="124">
        <v>101678.26757353208</v>
      </c>
      <c r="U8" s="125">
        <v>86016.263700996089</v>
      </c>
      <c r="V8" s="123">
        <v>1014210.8415999991</v>
      </c>
      <c r="W8" s="124">
        <v>156178.32749798405</v>
      </c>
      <c r="X8" s="125">
        <v>132385.16806653989</v>
      </c>
      <c r="Y8" s="123">
        <v>936714.14240000024</v>
      </c>
      <c r="Z8" s="124">
        <v>144244.61078817616</v>
      </c>
      <c r="AA8" s="125">
        <v>121925.70894949201</v>
      </c>
      <c r="AB8" s="123">
        <v>627624.6747999998</v>
      </c>
      <c r="AC8" s="124">
        <v>96647.923672452045</v>
      </c>
      <c r="AD8" s="125">
        <v>74776.624629643979</v>
      </c>
      <c r="AE8" s="123">
        <v>965895.11879999994</v>
      </c>
      <c r="AF8" s="124">
        <v>148738.18934401224</v>
      </c>
      <c r="AG8" s="125">
        <v>118021.89388663993</v>
      </c>
      <c r="AH8" s="123">
        <v>997983.63399999938</v>
      </c>
      <c r="AI8" s="124">
        <v>153679.49979965985</v>
      </c>
      <c r="AJ8" s="125">
        <v>110906.137956648</v>
      </c>
      <c r="AK8" s="123">
        <v>1008451.0859999997</v>
      </c>
      <c r="AL8" s="124">
        <v>155291.38273314005</v>
      </c>
      <c r="AM8" s="125">
        <v>115000.45442752006</v>
      </c>
      <c r="AN8" s="139">
        <v>940234.72759999998</v>
      </c>
      <c r="AO8" s="138">
        <v>144786.74570312409</v>
      </c>
      <c r="AP8" s="125">
        <v>109231.92333218009</v>
      </c>
      <c r="AQ8" s="139">
        <v>1011704.3047999993</v>
      </c>
      <c r="AR8" s="138">
        <v>155792.34589615202</v>
      </c>
      <c r="AS8" s="125">
        <v>114190.7846290999</v>
      </c>
      <c r="AT8" s="139">
        <v>1028751.3843999988</v>
      </c>
      <c r="AU8" s="138">
        <v>158417.42568375598</v>
      </c>
      <c r="AV8" s="125">
        <v>112433.24142766402</v>
      </c>
    </row>
    <row r="9" spans="1:48" x14ac:dyDescent="0.25">
      <c r="A9" s="7">
        <v>6</v>
      </c>
      <c r="B9" s="54" t="s">
        <v>577</v>
      </c>
      <c r="C9" s="49">
        <v>1</v>
      </c>
      <c r="D9" s="81">
        <v>0.5</v>
      </c>
      <c r="E9" s="81" t="s">
        <v>689</v>
      </c>
      <c r="F9" s="66">
        <v>41369</v>
      </c>
      <c r="G9" s="66">
        <v>41369</v>
      </c>
      <c r="H9" s="83" t="s">
        <v>433</v>
      </c>
      <c r="I9" s="63">
        <f t="shared" si="0"/>
        <v>2888326.0947999996</v>
      </c>
      <c r="J9" s="15">
        <f t="shared" si="1"/>
        <v>496705.43852287595</v>
      </c>
      <c r="K9" s="16">
        <f t="shared" si="2"/>
        <v>0.17197000000004156</v>
      </c>
      <c r="L9" s="17">
        <f t="shared" si="3"/>
        <v>397805.93505522003</v>
      </c>
      <c r="M9" s="123">
        <v>143521.55719999984</v>
      </c>
      <c r="N9" s="124">
        <v>24681.402191683988</v>
      </c>
      <c r="O9" s="125">
        <v>20248.360068275968</v>
      </c>
      <c r="P9" s="123">
        <v>237327.92119999987</v>
      </c>
      <c r="Q9" s="124">
        <v>40813.282608763962</v>
      </c>
      <c r="R9" s="125">
        <v>34148.811406172012</v>
      </c>
      <c r="S9" s="123">
        <v>258437.78440000032</v>
      </c>
      <c r="T9" s="124">
        <v>44443.545783268004</v>
      </c>
      <c r="U9" s="125">
        <v>38255.916265672022</v>
      </c>
      <c r="V9" s="123">
        <v>256270.88840000023</v>
      </c>
      <c r="W9" s="124">
        <v>44070.904678148014</v>
      </c>
      <c r="X9" s="125">
        <v>38130.831589408066</v>
      </c>
      <c r="Y9" s="123">
        <v>234680.5475999999</v>
      </c>
      <c r="Z9" s="124">
        <v>40358.013770772013</v>
      </c>
      <c r="AA9" s="125">
        <v>34567.623778756009</v>
      </c>
      <c r="AB9" s="123">
        <v>232307.32120000001</v>
      </c>
      <c r="AC9" s="124">
        <v>39949.89002676402</v>
      </c>
      <c r="AD9" s="125">
        <v>30951.053446440001</v>
      </c>
      <c r="AE9" s="123">
        <v>235580.15359999996</v>
      </c>
      <c r="AF9" s="124">
        <v>40512.719014591967</v>
      </c>
      <c r="AG9" s="125">
        <v>33106.804757535989</v>
      </c>
      <c r="AH9" s="123">
        <v>254057.82599999991</v>
      </c>
      <c r="AI9" s="124">
        <v>43690.324337220052</v>
      </c>
      <c r="AJ9" s="125">
        <v>32630.200035191989</v>
      </c>
      <c r="AK9" s="123">
        <v>243280.60399999993</v>
      </c>
      <c r="AL9" s="124">
        <v>41836.965470000003</v>
      </c>
      <c r="AM9" s="125">
        <v>32150.762456471948</v>
      </c>
      <c r="AN9" s="139">
        <v>269281.98800000007</v>
      </c>
      <c r="AO9" s="138">
        <v>46308.423476360047</v>
      </c>
      <c r="AP9" s="125">
        <v>36170.741759024029</v>
      </c>
      <c r="AQ9" s="139">
        <v>263360.05520000006</v>
      </c>
      <c r="AR9" s="138">
        <v>45290.028692743988</v>
      </c>
      <c r="AS9" s="125">
        <v>34496.273060800027</v>
      </c>
      <c r="AT9" s="139">
        <v>260219.44800000012</v>
      </c>
      <c r="AU9" s="138">
        <v>44749.938472559988</v>
      </c>
      <c r="AV9" s="125">
        <v>32948.556431471974</v>
      </c>
    </row>
    <row r="10" spans="1:48" x14ac:dyDescent="0.25">
      <c r="A10" s="7">
        <v>7</v>
      </c>
      <c r="B10" s="54" t="s">
        <v>16</v>
      </c>
      <c r="C10" s="49">
        <v>30</v>
      </c>
      <c r="D10" s="81">
        <v>1.329</v>
      </c>
      <c r="E10" s="81" t="s">
        <v>689</v>
      </c>
      <c r="F10" s="66">
        <v>41312</v>
      </c>
      <c r="G10" s="66">
        <v>41312</v>
      </c>
      <c r="H10" s="83" t="s">
        <v>234</v>
      </c>
      <c r="I10" s="63">
        <f t="shared" si="0"/>
        <v>7324701.2899999991</v>
      </c>
      <c r="J10" s="15">
        <f t="shared" si="1"/>
        <v>1183264.4000456999</v>
      </c>
      <c r="K10" s="16">
        <f t="shared" si="2"/>
        <v>0.16154438975704632</v>
      </c>
      <c r="L10" s="17">
        <f t="shared" si="3"/>
        <v>931513.14094314689</v>
      </c>
      <c r="M10" s="123">
        <v>682842.4</v>
      </c>
      <c r="N10" s="124">
        <v>114075.65134400011</v>
      </c>
      <c r="O10" s="125">
        <v>93197.427116800012</v>
      </c>
      <c r="P10" s="123">
        <v>588915.06000000064</v>
      </c>
      <c r="Q10" s="124">
        <v>98384.149923599965</v>
      </c>
      <c r="R10" s="125">
        <v>81501.932162000012</v>
      </c>
      <c r="S10" s="123">
        <v>636110.71999999986</v>
      </c>
      <c r="T10" s="124">
        <v>106268.65688320002</v>
      </c>
      <c r="U10" s="125">
        <v>90799.52284739993</v>
      </c>
      <c r="V10" s="123">
        <v>634184.09999999963</v>
      </c>
      <c r="W10" s="124">
        <v>105946.79574599987</v>
      </c>
      <c r="X10" s="125">
        <v>91141.164054200039</v>
      </c>
      <c r="Y10" s="123">
        <v>666542.06000000052</v>
      </c>
      <c r="Z10" s="124">
        <v>111352.51654359997</v>
      </c>
      <c r="AA10" s="125">
        <v>94838.008685200053</v>
      </c>
      <c r="AB10" s="123">
        <v>666249.22000000009</v>
      </c>
      <c r="AC10" s="124">
        <v>111303.59469319999</v>
      </c>
      <c r="AD10" s="125">
        <v>85494.565587000034</v>
      </c>
      <c r="AE10" s="123">
        <v>545394.68999999983</v>
      </c>
      <c r="AF10" s="124">
        <v>88674.771382499923</v>
      </c>
      <c r="AG10" s="125">
        <v>71645.300372699945</v>
      </c>
      <c r="AH10" s="123">
        <v>551989.97999999963</v>
      </c>
      <c r="AI10" s="124">
        <v>85000.93702019997</v>
      </c>
      <c r="AJ10" s="125">
        <v>60792.656526600091</v>
      </c>
      <c r="AK10" s="123">
        <v>515847.82999999978</v>
      </c>
      <c r="AL10" s="124">
        <v>79435.407341700004</v>
      </c>
      <c r="AM10" s="125">
        <v>58481.536338346617</v>
      </c>
      <c r="AN10" s="139">
        <v>581560.38999999932</v>
      </c>
      <c r="AO10" s="138">
        <v>89554.484456100021</v>
      </c>
      <c r="AP10" s="125">
        <v>66617.130754700003</v>
      </c>
      <c r="AQ10" s="139">
        <v>566155.35</v>
      </c>
      <c r="AR10" s="138">
        <v>87182.262346499949</v>
      </c>
      <c r="AS10" s="125">
        <v>61908.758628700045</v>
      </c>
      <c r="AT10" s="139">
        <v>688909.48999999941</v>
      </c>
      <c r="AU10" s="138">
        <v>106085.17236510005</v>
      </c>
      <c r="AV10" s="125">
        <v>75095.137869500002</v>
      </c>
    </row>
    <row r="11" spans="1:48" x14ac:dyDescent="0.25">
      <c r="A11" s="13">
        <v>8</v>
      </c>
      <c r="B11" s="54" t="s">
        <v>17</v>
      </c>
      <c r="C11" s="49">
        <v>61</v>
      </c>
      <c r="D11" s="81">
        <v>0.6</v>
      </c>
      <c r="E11" s="81" t="s">
        <v>688</v>
      </c>
      <c r="F11" s="66">
        <v>41242</v>
      </c>
      <c r="G11" s="66">
        <v>41309</v>
      </c>
      <c r="H11" s="83" t="s">
        <v>235</v>
      </c>
      <c r="I11" s="63">
        <f t="shared" si="0"/>
        <v>3998868.2</v>
      </c>
      <c r="J11" s="15">
        <f t="shared" si="1"/>
        <v>816448.92039400002</v>
      </c>
      <c r="K11" s="16">
        <f t="shared" si="2"/>
        <v>0.20416999999999999</v>
      </c>
      <c r="L11" s="17">
        <f t="shared" si="3"/>
        <v>681987.36159600015</v>
      </c>
      <c r="M11" s="123">
        <v>355445.50000000012</v>
      </c>
      <c r="N11" s="124">
        <v>72571.307735000039</v>
      </c>
      <c r="O11" s="125">
        <v>61648.648831999992</v>
      </c>
      <c r="P11" s="123">
        <v>318271.09999999974</v>
      </c>
      <c r="Q11" s="124">
        <v>64981.410486999928</v>
      </c>
      <c r="R11" s="125">
        <v>55854.340792000039</v>
      </c>
      <c r="S11" s="123">
        <v>366497.59999999986</v>
      </c>
      <c r="T11" s="124">
        <v>74827.814991999927</v>
      </c>
      <c r="U11" s="125">
        <v>66049.415653999953</v>
      </c>
      <c r="V11" s="123">
        <v>341215.10000000033</v>
      </c>
      <c r="W11" s="124">
        <v>69665.886966999911</v>
      </c>
      <c r="X11" s="125">
        <v>61664.459620000023</v>
      </c>
      <c r="Y11" s="123">
        <v>356051.99999999965</v>
      </c>
      <c r="Z11" s="124">
        <v>72695.136840000036</v>
      </c>
      <c r="AA11" s="125">
        <v>63936.008770000022</v>
      </c>
      <c r="AB11" s="123">
        <v>334796.40000000002</v>
      </c>
      <c r="AC11" s="124">
        <v>68355.380988000004</v>
      </c>
      <c r="AD11" s="125">
        <v>55566.416098000038</v>
      </c>
      <c r="AE11" s="123">
        <v>363130.40000000061</v>
      </c>
      <c r="AF11" s="124">
        <v>74140.333768000026</v>
      </c>
      <c r="AG11" s="125">
        <v>62636.515644999963</v>
      </c>
      <c r="AH11" s="123">
        <v>354326.50000000012</v>
      </c>
      <c r="AI11" s="124">
        <v>72342.841504999917</v>
      </c>
      <c r="AJ11" s="125">
        <v>57053.471860000049</v>
      </c>
      <c r="AK11" s="123">
        <v>322700.79999999981</v>
      </c>
      <c r="AL11" s="124">
        <v>65885.822335999997</v>
      </c>
      <c r="AM11" s="125">
        <v>53110.000656999997</v>
      </c>
      <c r="AN11" s="139">
        <v>287196</v>
      </c>
      <c r="AO11" s="138">
        <v>58636.807320000073</v>
      </c>
      <c r="AP11" s="125">
        <v>47852.354344999992</v>
      </c>
      <c r="AQ11" s="139">
        <v>299157.30000000005</v>
      </c>
      <c r="AR11" s="138">
        <v>61078.945941000085</v>
      </c>
      <c r="AS11" s="125">
        <v>48776.190644000031</v>
      </c>
      <c r="AT11" s="139">
        <v>300079.5</v>
      </c>
      <c r="AU11" s="138">
        <v>61267.231514999985</v>
      </c>
      <c r="AV11" s="125">
        <v>47839.538678999983</v>
      </c>
    </row>
    <row r="12" spans="1:48" x14ac:dyDescent="0.25">
      <c r="A12" s="7">
        <v>9</v>
      </c>
      <c r="B12" s="54" t="s">
        <v>18</v>
      </c>
      <c r="C12" s="49">
        <v>63</v>
      </c>
      <c r="D12" s="81">
        <v>0.6</v>
      </c>
      <c r="E12" s="81" t="s">
        <v>688</v>
      </c>
      <c r="F12" s="66">
        <v>40759</v>
      </c>
      <c r="G12" s="66">
        <v>40759</v>
      </c>
      <c r="H12" s="83" t="s">
        <v>236</v>
      </c>
      <c r="I12" s="63">
        <f t="shared" si="0"/>
        <v>3959202.3599999994</v>
      </c>
      <c r="J12" s="15">
        <f t="shared" si="1"/>
        <v>808350.34584119997</v>
      </c>
      <c r="K12" s="16">
        <f t="shared" si="2"/>
        <v>0.20417000000000002</v>
      </c>
      <c r="L12" s="17">
        <f t="shared" si="3"/>
        <v>674821.91007779981</v>
      </c>
      <c r="M12" s="123">
        <v>306601.85999999987</v>
      </c>
      <c r="N12" s="124">
        <v>62598.901756200001</v>
      </c>
      <c r="O12" s="125">
        <v>53069.63040180003</v>
      </c>
      <c r="P12" s="123">
        <v>313480.92</v>
      </c>
      <c r="Q12" s="124">
        <v>64003.399436399981</v>
      </c>
      <c r="R12" s="125">
        <v>55191.356232599952</v>
      </c>
      <c r="S12" s="123">
        <v>326805.53999999992</v>
      </c>
      <c r="T12" s="124">
        <v>66723.887101799963</v>
      </c>
      <c r="U12" s="125">
        <v>58764.909799799985</v>
      </c>
      <c r="V12" s="123">
        <v>340203.60000000009</v>
      </c>
      <c r="W12" s="124">
        <v>69459.369012000083</v>
      </c>
      <c r="X12" s="125">
        <v>61338.133516800015</v>
      </c>
      <c r="Y12" s="123">
        <v>382372.73999999993</v>
      </c>
      <c r="Z12" s="124">
        <v>78069.04232579995</v>
      </c>
      <c r="AA12" s="125">
        <v>68800.037931600047</v>
      </c>
      <c r="AB12" s="123">
        <v>373417.2600000003</v>
      </c>
      <c r="AC12" s="124">
        <v>76240.601974200094</v>
      </c>
      <c r="AD12" s="125">
        <v>62300.970030000026</v>
      </c>
      <c r="AE12" s="123">
        <v>372137.27999999927</v>
      </c>
      <c r="AF12" s="124">
        <v>75979.268457600076</v>
      </c>
      <c r="AG12" s="125">
        <v>64261.334600999908</v>
      </c>
      <c r="AH12" s="123">
        <v>367320.42000000033</v>
      </c>
      <c r="AI12" s="124">
        <v>74995.810151399986</v>
      </c>
      <c r="AJ12" s="125">
        <v>59106.222034799954</v>
      </c>
      <c r="AK12" s="123">
        <v>330512.87999999977</v>
      </c>
      <c r="AL12" s="124">
        <v>67480.814709599959</v>
      </c>
      <c r="AM12" s="125">
        <v>54227.628199799947</v>
      </c>
      <c r="AN12" s="139">
        <v>253348.31999999983</v>
      </c>
      <c r="AO12" s="138">
        <v>51726.126494399963</v>
      </c>
      <c r="AP12" s="125">
        <v>42129.272109600017</v>
      </c>
      <c r="AQ12" s="139">
        <v>316229.58000000019</v>
      </c>
      <c r="AR12" s="138">
        <v>64564.593348599963</v>
      </c>
      <c r="AS12" s="125">
        <v>51471.918754199949</v>
      </c>
      <c r="AT12" s="139">
        <v>276771.96000000002</v>
      </c>
      <c r="AU12" s="138">
        <v>56508.531073199985</v>
      </c>
      <c r="AV12" s="125">
        <v>44160.49646580001</v>
      </c>
    </row>
    <row r="13" spans="1:48" x14ac:dyDescent="0.25">
      <c r="A13" s="7">
        <v>10</v>
      </c>
      <c r="B13" s="54" t="s">
        <v>19</v>
      </c>
      <c r="C13" s="49">
        <v>64</v>
      </c>
      <c r="D13" s="81">
        <v>0.999</v>
      </c>
      <c r="E13" s="81" t="s">
        <v>688</v>
      </c>
      <c r="F13" s="66">
        <v>40710</v>
      </c>
      <c r="G13" s="66">
        <v>40710</v>
      </c>
      <c r="H13" s="83" t="s">
        <v>237</v>
      </c>
      <c r="I13" s="63">
        <f t="shared" si="0"/>
        <v>7664899</v>
      </c>
      <c r="J13" s="15">
        <f t="shared" si="1"/>
        <v>1520256.0676600009</v>
      </c>
      <c r="K13" s="16">
        <f t="shared" si="2"/>
        <v>0.19834000000000013</v>
      </c>
      <c r="L13" s="17">
        <f t="shared" si="3"/>
        <v>1259415.2313974998</v>
      </c>
      <c r="M13" s="123">
        <v>674064</v>
      </c>
      <c r="N13" s="124">
        <v>133693.85375999991</v>
      </c>
      <c r="O13" s="125">
        <v>112969.54675249987</v>
      </c>
      <c r="P13" s="123">
        <v>391765.5</v>
      </c>
      <c r="Q13" s="124">
        <v>77702.769269999932</v>
      </c>
      <c r="R13" s="125">
        <v>66959.787719999978</v>
      </c>
      <c r="S13" s="123">
        <v>669694.5</v>
      </c>
      <c r="T13" s="124">
        <v>132827.20713000002</v>
      </c>
      <c r="U13" s="125">
        <v>116847.11949999987</v>
      </c>
      <c r="V13" s="123">
        <v>648449.5</v>
      </c>
      <c r="W13" s="124">
        <v>128613.47382999987</v>
      </c>
      <c r="X13" s="125">
        <v>113416.88239500015</v>
      </c>
      <c r="Y13" s="123">
        <v>652524.75</v>
      </c>
      <c r="Z13" s="124">
        <v>129421.75891500003</v>
      </c>
      <c r="AA13" s="125">
        <v>113548.30321249992</v>
      </c>
      <c r="AB13" s="123">
        <v>621749.5</v>
      </c>
      <c r="AC13" s="124">
        <v>123317.7958300001</v>
      </c>
      <c r="AD13" s="125">
        <v>99520.228902500108</v>
      </c>
      <c r="AE13" s="123">
        <v>646076.25</v>
      </c>
      <c r="AF13" s="124">
        <v>128142.76342500003</v>
      </c>
      <c r="AG13" s="125">
        <v>107810.18126249986</v>
      </c>
      <c r="AH13" s="123">
        <v>659490</v>
      </c>
      <c r="AI13" s="124">
        <v>130803.2466</v>
      </c>
      <c r="AJ13" s="125">
        <v>102717.66163000006</v>
      </c>
      <c r="AK13" s="123">
        <v>656752.25</v>
      </c>
      <c r="AL13" s="124">
        <v>130260.24126500015</v>
      </c>
      <c r="AM13" s="125">
        <v>104066.27784749999</v>
      </c>
      <c r="AN13" s="139">
        <v>685231.25</v>
      </c>
      <c r="AO13" s="138">
        <v>135908.76612500049</v>
      </c>
      <c r="AP13" s="125">
        <v>110250.24191249993</v>
      </c>
      <c r="AQ13" s="139">
        <v>666102.5</v>
      </c>
      <c r="AR13" s="138">
        <v>132114.76985000007</v>
      </c>
      <c r="AS13" s="125">
        <v>104874.50426250008</v>
      </c>
      <c r="AT13" s="139">
        <v>692999</v>
      </c>
      <c r="AU13" s="138">
        <v>137449.42166000014</v>
      </c>
      <c r="AV13" s="125">
        <v>106434.49599999998</v>
      </c>
    </row>
    <row r="14" spans="1:48" x14ac:dyDescent="0.25">
      <c r="A14" s="13">
        <v>11</v>
      </c>
      <c r="B14" s="54" t="s">
        <v>451</v>
      </c>
      <c r="C14" s="49">
        <v>66</v>
      </c>
      <c r="D14" s="81">
        <v>2</v>
      </c>
      <c r="E14" s="81" t="s">
        <v>688</v>
      </c>
      <c r="F14" s="66">
        <v>40539</v>
      </c>
      <c r="G14" s="66">
        <v>40539</v>
      </c>
      <c r="H14" s="83" t="s">
        <v>239</v>
      </c>
      <c r="I14" s="63">
        <f t="shared" si="0"/>
        <v>9585583.6356000025</v>
      </c>
      <c r="J14" s="15">
        <f t="shared" si="1"/>
        <v>1524082.8883229799</v>
      </c>
      <c r="K14" s="16">
        <f t="shared" si="2"/>
        <v>0.15899740133325549</v>
      </c>
      <c r="L14" s="17">
        <f t="shared" si="3"/>
        <v>1199381.3361132878</v>
      </c>
      <c r="M14" s="123">
        <v>721249.0699999996</v>
      </c>
      <c r="N14" s="124">
        <v>115118.56406269994</v>
      </c>
      <c r="O14" s="125">
        <v>93092.764735859993</v>
      </c>
      <c r="P14" s="123">
        <v>682754.26000000024</v>
      </c>
      <c r="Q14" s="124">
        <v>108974.40743860004</v>
      </c>
      <c r="R14" s="125">
        <v>89789.124280824049</v>
      </c>
      <c r="S14" s="123">
        <v>865142.45000000135</v>
      </c>
      <c r="T14" s="124">
        <v>138085.38644450004</v>
      </c>
      <c r="U14" s="125">
        <v>117362.74143096796</v>
      </c>
      <c r="V14" s="123">
        <v>850869.7548</v>
      </c>
      <c r="W14" s="124">
        <v>135807.32156362795</v>
      </c>
      <c r="X14" s="125">
        <v>115522.51157770398</v>
      </c>
      <c r="Y14" s="123">
        <v>1002116.8507999995</v>
      </c>
      <c r="Z14" s="124">
        <v>159947.8705561879</v>
      </c>
      <c r="AA14" s="125">
        <v>135685.13009935187</v>
      </c>
      <c r="AB14" s="123">
        <v>799458.38999999978</v>
      </c>
      <c r="AC14" s="124">
        <v>127601.55362789998</v>
      </c>
      <c r="AD14" s="125">
        <v>96244.733230243888</v>
      </c>
      <c r="AE14" s="123">
        <v>707043.69999999902</v>
      </c>
      <c r="AF14" s="124">
        <v>112851.24495699997</v>
      </c>
      <c r="AG14" s="125">
        <v>90268.293168999982</v>
      </c>
      <c r="AH14" s="123">
        <v>791357.38999999966</v>
      </c>
      <c r="AI14" s="124">
        <v>126308.55301790009</v>
      </c>
      <c r="AJ14" s="125">
        <v>91495.064121052055</v>
      </c>
      <c r="AK14" s="123">
        <v>834027.3</v>
      </c>
      <c r="AL14" s="124">
        <v>133119.0973529999</v>
      </c>
      <c r="AM14" s="125">
        <v>99828.663363000029</v>
      </c>
      <c r="AN14" s="139">
        <v>681575.19000000006</v>
      </c>
      <c r="AO14" s="138">
        <v>108786.21607589994</v>
      </c>
      <c r="AP14" s="125">
        <v>82846.970408340028</v>
      </c>
      <c r="AQ14" s="139">
        <v>742781.89999999991</v>
      </c>
      <c r="AR14" s="138">
        <v>118555.41905900004</v>
      </c>
      <c r="AS14" s="125">
        <v>88942.315735368</v>
      </c>
      <c r="AT14" s="139">
        <v>907207.38000000222</v>
      </c>
      <c r="AU14" s="138">
        <v>138927.25416666409</v>
      </c>
      <c r="AV14" s="125">
        <v>98303.02396157608</v>
      </c>
    </row>
    <row r="15" spans="1:48" x14ac:dyDescent="0.25">
      <c r="A15" s="7">
        <v>12</v>
      </c>
      <c r="B15" s="54" t="s">
        <v>20</v>
      </c>
      <c r="C15" s="49">
        <v>67</v>
      </c>
      <c r="D15" s="81">
        <v>1.6</v>
      </c>
      <c r="E15" s="81" t="s">
        <v>688</v>
      </c>
      <c r="F15" s="66">
        <v>40465</v>
      </c>
      <c r="G15" s="66">
        <v>40465</v>
      </c>
      <c r="H15" s="83" t="s">
        <v>240</v>
      </c>
      <c r="I15" s="63">
        <f t="shared" si="0"/>
        <v>6163376.3999999994</v>
      </c>
      <c r="J15" s="15">
        <f t="shared" si="1"/>
        <v>1124769.8253900001</v>
      </c>
      <c r="K15" s="16">
        <f t="shared" si="2"/>
        <v>0.18249247691411483</v>
      </c>
      <c r="L15" s="17">
        <f t="shared" si="3"/>
        <v>918616.17717900011</v>
      </c>
      <c r="M15" s="123">
        <v>646810.79999999981</v>
      </c>
      <c r="N15" s="124">
        <v>122570.64660000001</v>
      </c>
      <c r="O15" s="125">
        <v>102887.68272300003</v>
      </c>
      <c r="P15" s="123">
        <v>524201.10000000079</v>
      </c>
      <c r="Q15" s="124">
        <v>99336.10845</v>
      </c>
      <c r="R15" s="125">
        <v>84250.425081000023</v>
      </c>
      <c r="S15" s="123">
        <v>566034.89999999909</v>
      </c>
      <c r="T15" s="124">
        <v>107263.61354999999</v>
      </c>
      <c r="U15" s="125">
        <v>93642.062217000144</v>
      </c>
      <c r="V15" s="123">
        <v>560880.90000000061</v>
      </c>
      <c r="W15" s="124">
        <v>106286.93054999996</v>
      </c>
      <c r="X15" s="125">
        <v>93097.636992000029</v>
      </c>
      <c r="Y15" s="123">
        <v>529901.40000000037</v>
      </c>
      <c r="Z15" s="124">
        <v>100416.31530000005</v>
      </c>
      <c r="AA15" s="125">
        <v>87513.680492999978</v>
      </c>
      <c r="AB15" s="123">
        <v>514772.09999999986</v>
      </c>
      <c r="AC15" s="124">
        <v>97549.312949999949</v>
      </c>
      <c r="AD15" s="125">
        <v>78250.964598000006</v>
      </c>
      <c r="AE15" s="123">
        <v>524213.09999999986</v>
      </c>
      <c r="AF15" s="124">
        <v>99338.38245000015</v>
      </c>
      <c r="AG15" s="125">
        <v>82544.260737000004</v>
      </c>
      <c r="AH15" s="123">
        <v>494371.50000000041</v>
      </c>
      <c r="AI15" s="124">
        <v>93683.399250000162</v>
      </c>
      <c r="AJ15" s="125">
        <v>71994.527190000008</v>
      </c>
      <c r="AK15" s="123">
        <v>447167.99999999971</v>
      </c>
      <c r="AL15" s="124">
        <v>84738.335999999865</v>
      </c>
      <c r="AM15" s="125">
        <v>66945.791426999975</v>
      </c>
      <c r="AN15" s="139">
        <v>515107.50000000017</v>
      </c>
      <c r="AO15" s="138">
        <v>86255.651129999984</v>
      </c>
      <c r="AP15" s="125">
        <v>66800.4931049999</v>
      </c>
      <c r="AQ15" s="139">
        <v>494932.80000000028</v>
      </c>
      <c r="AR15" s="138">
        <v>75031.812480000066</v>
      </c>
      <c r="AS15" s="125">
        <v>54481.395998999993</v>
      </c>
      <c r="AT15" s="139">
        <v>344982.3</v>
      </c>
      <c r="AU15" s="138">
        <v>52299.316680000011</v>
      </c>
      <c r="AV15" s="125">
        <v>36207.256616999963</v>
      </c>
    </row>
    <row r="16" spans="1:48" x14ac:dyDescent="0.25">
      <c r="A16" s="7">
        <v>13</v>
      </c>
      <c r="B16" s="54" t="s">
        <v>21</v>
      </c>
      <c r="C16" s="49">
        <v>70</v>
      </c>
      <c r="D16" s="81">
        <v>0.6</v>
      </c>
      <c r="E16" s="81" t="s">
        <v>689</v>
      </c>
      <c r="F16" s="66">
        <v>41153</v>
      </c>
      <c r="G16" s="66">
        <v>41153</v>
      </c>
      <c r="H16" s="83" t="s">
        <v>241</v>
      </c>
      <c r="I16" s="63">
        <f t="shared" si="0"/>
        <v>4226784.9999999981</v>
      </c>
      <c r="J16" s="15">
        <f t="shared" si="1"/>
        <v>726880.21645000018</v>
      </c>
      <c r="K16" s="16">
        <f t="shared" si="2"/>
        <v>0.17197000000000012</v>
      </c>
      <c r="L16" s="17">
        <f t="shared" si="3"/>
        <v>582529.67396000004</v>
      </c>
      <c r="M16" s="123">
        <v>374938.29999999941</v>
      </c>
      <c r="N16" s="124">
        <v>64478.139451000156</v>
      </c>
      <c r="O16" s="125">
        <v>52927.587371999958</v>
      </c>
      <c r="P16" s="123">
        <v>341748.69999999955</v>
      </c>
      <c r="Q16" s="124">
        <v>58770.523938999984</v>
      </c>
      <c r="R16" s="125">
        <v>49224.771459999989</v>
      </c>
      <c r="S16" s="123">
        <v>278890.49999999994</v>
      </c>
      <c r="T16" s="124">
        <v>47960.799284999994</v>
      </c>
      <c r="U16" s="125">
        <v>41008.273181999961</v>
      </c>
      <c r="V16" s="123">
        <v>335850.9000000002</v>
      </c>
      <c r="W16" s="124">
        <v>57756.279273</v>
      </c>
      <c r="X16" s="125">
        <v>49840.282814000071</v>
      </c>
      <c r="Y16" s="123">
        <v>372066.70000000007</v>
      </c>
      <c r="Z16" s="124">
        <v>63984.310398999944</v>
      </c>
      <c r="AA16" s="125">
        <v>54912.641448999981</v>
      </c>
      <c r="AB16" s="123">
        <v>357203.89999999985</v>
      </c>
      <c r="AC16" s="124">
        <v>61428.354682999969</v>
      </c>
      <c r="AD16" s="125">
        <v>47756.398040999986</v>
      </c>
      <c r="AE16" s="123">
        <v>364243.69999999978</v>
      </c>
      <c r="AF16" s="124">
        <v>62638.989089000075</v>
      </c>
      <c r="AG16" s="125">
        <v>51060.23632399999</v>
      </c>
      <c r="AH16" s="123">
        <v>370310.19999999972</v>
      </c>
      <c r="AI16" s="124">
        <v>63682.245094000027</v>
      </c>
      <c r="AJ16" s="125">
        <v>47657.082120999992</v>
      </c>
      <c r="AK16" s="123">
        <v>365022.3000000001</v>
      </c>
      <c r="AL16" s="124">
        <v>62772.884930999964</v>
      </c>
      <c r="AM16" s="125">
        <v>48234.937808000024</v>
      </c>
      <c r="AN16" s="139">
        <v>357680.09999999934</v>
      </c>
      <c r="AO16" s="138">
        <v>61510.246797000036</v>
      </c>
      <c r="AP16" s="125">
        <v>48276.714997999996</v>
      </c>
      <c r="AQ16" s="139">
        <v>346788.20000000013</v>
      </c>
      <c r="AR16" s="138">
        <v>59637.166753999991</v>
      </c>
      <c r="AS16" s="125">
        <v>45571.952182000015</v>
      </c>
      <c r="AT16" s="139">
        <v>362041.49999999965</v>
      </c>
      <c r="AU16" s="138">
        <v>62260.276754999992</v>
      </c>
      <c r="AV16" s="125">
        <v>46058.796209000007</v>
      </c>
    </row>
    <row r="17" spans="1:48" x14ac:dyDescent="0.25">
      <c r="A17" s="13">
        <v>14</v>
      </c>
      <c r="B17" s="54" t="s">
        <v>22</v>
      </c>
      <c r="C17" s="49">
        <v>76</v>
      </c>
      <c r="D17" s="81">
        <v>0.25</v>
      </c>
      <c r="E17" s="81" t="s">
        <v>688</v>
      </c>
      <c r="F17" s="66">
        <v>40941</v>
      </c>
      <c r="G17" s="66">
        <v>40941</v>
      </c>
      <c r="H17" s="83" t="s">
        <v>242</v>
      </c>
      <c r="I17" s="63">
        <f t="shared" si="0"/>
        <v>836343.0752000002</v>
      </c>
      <c r="J17" s="15">
        <f t="shared" si="1"/>
        <v>136039.56461203194</v>
      </c>
      <c r="K17" s="16">
        <f t="shared" si="2"/>
        <v>0.16265999999999989</v>
      </c>
      <c r="L17" s="17">
        <f t="shared" si="3"/>
        <v>105352.97430104404</v>
      </c>
      <c r="M17" s="123">
        <v>40962.370399999985</v>
      </c>
      <c r="N17" s="124">
        <v>6662.9391692640011</v>
      </c>
      <c r="O17" s="125">
        <v>5465.6510330120054</v>
      </c>
      <c r="P17" s="123">
        <v>30089.532800000001</v>
      </c>
      <c r="Q17" s="124">
        <v>4894.363405248002</v>
      </c>
      <c r="R17" s="125">
        <v>4149.8192597740044</v>
      </c>
      <c r="S17" s="123">
        <v>8210.3592000000008</v>
      </c>
      <c r="T17" s="124">
        <v>1335.4970274720008</v>
      </c>
      <c r="U17" s="125">
        <v>1157.5512017699996</v>
      </c>
      <c r="V17" s="123">
        <v>57584.163200000054</v>
      </c>
      <c r="W17" s="124">
        <v>9366.639986111988</v>
      </c>
      <c r="X17" s="125">
        <v>7926.997271840004</v>
      </c>
      <c r="Y17" s="123">
        <v>80940.088800000129</v>
      </c>
      <c r="Z17" s="124">
        <v>13165.714844208002</v>
      </c>
      <c r="AA17" s="125">
        <v>11204.193157624009</v>
      </c>
      <c r="AB17" s="123">
        <v>53054.353599999922</v>
      </c>
      <c r="AC17" s="124">
        <v>8629.8211565760048</v>
      </c>
      <c r="AD17" s="125">
        <v>6454.1737119439995</v>
      </c>
      <c r="AE17" s="123">
        <v>49635.081599999998</v>
      </c>
      <c r="AF17" s="124">
        <v>8073.6423730560009</v>
      </c>
      <c r="AG17" s="125">
        <v>6519.8074221040042</v>
      </c>
      <c r="AH17" s="123">
        <v>92091.610400000034</v>
      </c>
      <c r="AI17" s="124">
        <v>14979.62134766398</v>
      </c>
      <c r="AJ17" s="125">
        <v>11030.604547872015</v>
      </c>
      <c r="AK17" s="123">
        <v>63677.788799999937</v>
      </c>
      <c r="AL17" s="124">
        <v>10357.829126208004</v>
      </c>
      <c r="AM17" s="125">
        <v>7720.2985139119992</v>
      </c>
      <c r="AN17" s="139">
        <v>135676.91600000011</v>
      </c>
      <c r="AO17" s="138">
        <v>22069.20715655998</v>
      </c>
      <c r="AP17" s="125">
        <v>16859.66015866401</v>
      </c>
      <c r="AQ17" s="139">
        <v>121439.53439999983</v>
      </c>
      <c r="AR17" s="138">
        <v>19753.354665503997</v>
      </c>
      <c r="AS17" s="125">
        <v>14607.445645112008</v>
      </c>
      <c r="AT17" s="139">
        <v>102981.27600000014</v>
      </c>
      <c r="AU17" s="138">
        <v>16750.934354160006</v>
      </c>
      <c r="AV17" s="125">
        <v>12256.772377415988</v>
      </c>
    </row>
    <row r="18" spans="1:48" x14ac:dyDescent="0.25">
      <c r="A18" s="7">
        <v>15</v>
      </c>
      <c r="B18" s="54" t="s">
        <v>574</v>
      </c>
      <c r="C18" s="49">
        <v>77</v>
      </c>
      <c r="D18" s="81">
        <v>0.16</v>
      </c>
      <c r="E18" s="81" t="s">
        <v>689</v>
      </c>
      <c r="F18" s="66">
        <v>41346</v>
      </c>
      <c r="G18" s="66">
        <v>41346</v>
      </c>
      <c r="H18" s="83" t="s">
        <v>243</v>
      </c>
      <c r="I18" s="63">
        <f t="shared" si="0"/>
        <v>368385.36000000016</v>
      </c>
      <c r="J18" s="15">
        <f t="shared" si="1"/>
        <v>70114.785568799984</v>
      </c>
      <c r="K18" s="16">
        <f t="shared" si="2"/>
        <v>0.19032999999999986</v>
      </c>
      <c r="L18" s="17">
        <f t="shared" si="3"/>
        <v>57690.750356099998</v>
      </c>
      <c r="M18" s="123">
        <v>42439.10999999995</v>
      </c>
      <c r="N18" s="124">
        <v>8077.4358063000091</v>
      </c>
      <c r="O18" s="125">
        <v>6796.1667422999981</v>
      </c>
      <c r="P18" s="123">
        <v>35637.449999999975</v>
      </c>
      <c r="Q18" s="124">
        <v>6782.8758584999996</v>
      </c>
      <c r="R18" s="125">
        <v>5760.7914632999964</v>
      </c>
      <c r="S18" s="123">
        <v>36987.000000000065</v>
      </c>
      <c r="T18" s="124">
        <v>7039.7357099999863</v>
      </c>
      <c r="U18" s="125">
        <v>6150.339049799999</v>
      </c>
      <c r="V18" s="123">
        <v>25540.470000000008</v>
      </c>
      <c r="W18" s="124">
        <v>4861.1176551000017</v>
      </c>
      <c r="X18" s="125">
        <v>4226.7639057000015</v>
      </c>
      <c r="Y18" s="123">
        <v>30189.24</v>
      </c>
      <c r="Z18" s="124">
        <v>5745.9180492000005</v>
      </c>
      <c r="AA18" s="125">
        <v>5004.4765296000014</v>
      </c>
      <c r="AB18" s="123">
        <v>23396.33999999996</v>
      </c>
      <c r="AC18" s="124">
        <v>4453.0253921999974</v>
      </c>
      <c r="AD18" s="125">
        <v>3543.8412329999987</v>
      </c>
      <c r="AE18" s="123">
        <v>38090.430000000073</v>
      </c>
      <c r="AF18" s="124">
        <v>7249.7515418999865</v>
      </c>
      <c r="AG18" s="125">
        <v>6043.6820949000021</v>
      </c>
      <c r="AH18" s="123">
        <v>32344.380000000045</v>
      </c>
      <c r="AI18" s="124">
        <v>6156.1058453999958</v>
      </c>
      <c r="AJ18" s="125">
        <v>4709.6603394000003</v>
      </c>
      <c r="AK18" s="123">
        <v>29151.869999999977</v>
      </c>
      <c r="AL18" s="124">
        <v>5548.475417099995</v>
      </c>
      <c r="AM18" s="125">
        <v>4380.6082313999996</v>
      </c>
      <c r="AN18" s="139">
        <v>31796.04000000003</v>
      </c>
      <c r="AO18" s="138">
        <v>6051.7402931999995</v>
      </c>
      <c r="AP18" s="125">
        <v>4812.8164871999998</v>
      </c>
      <c r="AQ18" s="139">
        <v>19452.930000000018</v>
      </c>
      <c r="AR18" s="138">
        <v>3702.4761669000009</v>
      </c>
      <c r="AS18" s="125">
        <v>2868.7320084000016</v>
      </c>
      <c r="AT18" s="139">
        <v>23360.100000000046</v>
      </c>
      <c r="AU18" s="138">
        <v>4446.1278330000023</v>
      </c>
      <c r="AV18" s="125">
        <v>3392.8722711000014</v>
      </c>
    </row>
    <row r="19" spans="1:48" x14ac:dyDescent="0.25">
      <c r="A19" s="7">
        <v>16</v>
      </c>
      <c r="B19" s="54" t="s">
        <v>460</v>
      </c>
      <c r="C19" s="49">
        <v>86</v>
      </c>
      <c r="D19" s="81">
        <v>1.96</v>
      </c>
      <c r="E19" s="81" t="s">
        <v>688</v>
      </c>
      <c r="F19" s="66">
        <v>40428</v>
      </c>
      <c r="G19" s="66">
        <v>40428</v>
      </c>
      <c r="H19" s="83" t="s">
        <v>244</v>
      </c>
      <c r="I19" s="63">
        <f t="shared" si="0"/>
        <v>9801479.3499999978</v>
      </c>
      <c r="J19" s="15">
        <f t="shared" si="1"/>
        <v>1756805.8411374998</v>
      </c>
      <c r="K19" s="16">
        <f t="shared" si="2"/>
        <v>0.17923884532159937</v>
      </c>
      <c r="L19" s="17">
        <f t="shared" si="3"/>
        <v>1422906.3200039999</v>
      </c>
      <c r="M19" s="123">
        <v>376200.29999999993</v>
      </c>
      <c r="N19" s="124">
        <v>71289.956849999988</v>
      </c>
      <c r="O19" s="125">
        <v>59296.406852999935</v>
      </c>
      <c r="P19" s="123">
        <v>552603.89999999967</v>
      </c>
      <c r="Q19" s="124">
        <v>104718.43904999993</v>
      </c>
      <c r="R19" s="125">
        <v>89157.348702000105</v>
      </c>
      <c r="S19" s="123">
        <v>799326.97499999998</v>
      </c>
      <c r="T19" s="124">
        <v>151472.46176249991</v>
      </c>
      <c r="U19" s="125">
        <v>132641.93324324992</v>
      </c>
      <c r="V19" s="123">
        <v>819607.19999999925</v>
      </c>
      <c r="W19" s="124">
        <v>155315.56440000018</v>
      </c>
      <c r="X19" s="125">
        <v>135420.18473999979</v>
      </c>
      <c r="Y19" s="123">
        <v>1154624.4000000008</v>
      </c>
      <c r="Z19" s="124">
        <v>218801.32380000007</v>
      </c>
      <c r="AA19" s="125">
        <v>190013.12111149993</v>
      </c>
      <c r="AB19" s="123">
        <v>1123753.2000000002</v>
      </c>
      <c r="AC19" s="124">
        <v>212951.23139999979</v>
      </c>
      <c r="AD19" s="125">
        <v>168955.65492</v>
      </c>
      <c r="AE19" s="123">
        <v>1023746.7000000003</v>
      </c>
      <c r="AF19" s="124">
        <v>193999.99965000001</v>
      </c>
      <c r="AG19" s="125">
        <v>161811.93870000009</v>
      </c>
      <c r="AH19" s="123">
        <v>1107378.9000000006</v>
      </c>
      <c r="AI19" s="124">
        <v>209848.30155000006</v>
      </c>
      <c r="AJ19" s="125">
        <v>162190.21530300015</v>
      </c>
      <c r="AK19" s="123">
        <v>952765.07500000019</v>
      </c>
      <c r="AL19" s="124">
        <v>151661.30135500015</v>
      </c>
      <c r="AM19" s="125">
        <v>114402.06046824998</v>
      </c>
      <c r="AN19" s="139">
        <v>607084.19999999937</v>
      </c>
      <c r="AO19" s="138">
        <v>92033.964719999902</v>
      </c>
      <c r="AP19" s="125">
        <v>69949.391144999972</v>
      </c>
      <c r="AQ19" s="139">
        <v>562476.90000000026</v>
      </c>
      <c r="AR19" s="138">
        <v>85271.498039999919</v>
      </c>
      <c r="AS19" s="125">
        <v>61816.427744999994</v>
      </c>
      <c r="AT19" s="139">
        <v>721911.59999999858</v>
      </c>
      <c r="AU19" s="138">
        <v>109441.7985600001</v>
      </c>
      <c r="AV19" s="125">
        <v>77251.637072999889</v>
      </c>
    </row>
    <row r="20" spans="1:48" x14ac:dyDescent="0.25">
      <c r="A20" s="13">
        <v>17</v>
      </c>
      <c r="B20" s="54" t="s">
        <v>23</v>
      </c>
      <c r="C20" s="49">
        <v>87</v>
      </c>
      <c r="D20" s="81">
        <v>1</v>
      </c>
      <c r="E20" s="81" t="s">
        <v>688</v>
      </c>
      <c r="F20" s="66">
        <v>40961</v>
      </c>
      <c r="G20" s="66">
        <v>40961</v>
      </c>
      <c r="H20" s="83" t="s">
        <v>245</v>
      </c>
      <c r="I20" s="63">
        <f t="shared" si="0"/>
        <v>1781982.54</v>
      </c>
      <c r="J20" s="15">
        <f t="shared" si="1"/>
        <v>221963.74518240002</v>
      </c>
      <c r="K20" s="16">
        <f t="shared" si="2"/>
        <v>0.12456</v>
      </c>
      <c r="L20" s="17">
        <f t="shared" si="3"/>
        <v>172203.04151279997</v>
      </c>
      <c r="M20" s="123">
        <v>455083.49999999965</v>
      </c>
      <c r="N20" s="124">
        <v>56685.200759999978</v>
      </c>
      <c r="O20" s="125">
        <v>42708.098885999978</v>
      </c>
      <c r="P20" s="123">
        <v>276266.69999999995</v>
      </c>
      <c r="Q20" s="124">
        <v>34411.780151999999</v>
      </c>
      <c r="R20" s="125">
        <v>26812.366742399994</v>
      </c>
      <c r="S20" s="123">
        <v>320289.96000000037</v>
      </c>
      <c r="T20" s="124">
        <v>39895.317417599996</v>
      </c>
      <c r="U20" s="125">
        <v>32246.310792000018</v>
      </c>
      <c r="V20" s="123">
        <v>295451.69999999972</v>
      </c>
      <c r="W20" s="124">
        <v>36801.463752000011</v>
      </c>
      <c r="X20" s="125">
        <v>29828.619455399974</v>
      </c>
      <c r="Y20" s="123">
        <v>275059.80000000045</v>
      </c>
      <c r="Z20" s="124">
        <v>34261.448688000019</v>
      </c>
      <c r="AA20" s="125">
        <v>27475.2765234</v>
      </c>
      <c r="AB20" s="123">
        <v>159830.87999999998</v>
      </c>
      <c r="AC20" s="124">
        <v>19908.534412800003</v>
      </c>
      <c r="AD20" s="125">
        <v>13132.369113600003</v>
      </c>
      <c r="AE20" s="123">
        <v>0</v>
      </c>
      <c r="AF20" s="124">
        <v>0</v>
      </c>
      <c r="AG20" s="125">
        <v>0</v>
      </c>
      <c r="AH20" s="123">
        <v>0</v>
      </c>
      <c r="AI20" s="124">
        <v>0</v>
      </c>
      <c r="AJ20" s="125">
        <v>0</v>
      </c>
      <c r="AK20" s="123">
        <v>0</v>
      </c>
      <c r="AL20" s="124">
        <v>0</v>
      </c>
      <c r="AM20" s="125">
        <v>0</v>
      </c>
      <c r="AN20" s="139">
        <v>0</v>
      </c>
      <c r="AO20" s="138">
        <v>0</v>
      </c>
      <c r="AP20" s="125">
        <v>0</v>
      </c>
      <c r="AQ20" s="139">
        <v>0</v>
      </c>
      <c r="AR20" s="138">
        <v>0</v>
      </c>
      <c r="AS20" s="125">
        <v>0</v>
      </c>
      <c r="AT20" s="139">
        <v>0</v>
      </c>
      <c r="AU20" s="138">
        <v>0</v>
      </c>
      <c r="AV20" s="125">
        <v>0</v>
      </c>
    </row>
    <row r="21" spans="1:48" x14ac:dyDescent="0.25">
      <c r="A21" s="7">
        <v>18</v>
      </c>
      <c r="B21" s="54" t="s">
        <v>571</v>
      </c>
      <c r="C21" s="49">
        <v>390</v>
      </c>
      <c r="D21" s="129">
        <v>0.6</v>
      </c>
      <c r="E21" s="71" t="s">
        <v>689</v>
      </c>
      <c r="F21" s="73">
        <v>41989</v>
      </c>
      <c r="G21" s="73">
        <v>41989</v>
      </c>
      <c r="H21" s="84" t="s">
        <v>565</v>
      </c>
      <c r="I21" s="63">
        <f t="shared" si="0"/>
        <v>4735975.620000001</v>
      </c>
      <c r="J21" s="15">
        <f t="shared" si="1"/>
        <v>814445.72737139976</v>
      </c>
      <c r="K21" s="16">
        <f t="shared" si="2"/>
        <v>0.1719699999999999</v>
      </c>
      <c r="L21" s="17">
        <f t="shared" si="3"/>
        <v>654491.10119519988</v>
      </c>
      <c r="M21" s="123">
        <v>442526.1600000005</v>
      </c>
      <c r="N21" s="124">
        <v>76101.223735200037</v>
      </c>
      <c r="O21" s="125">
        <v>62459.348982599986</v>
      </c>
      <c r="P21" s="123">
        <v>348890.15999999986</v>
      </c>
      <c r="Q21" s="124">
        <v>59998.640815199869</v>
      </c>
      <c r="R21" s="125">
        <v>50385.858093000039</v>
      </c>
      <c r="S21" s="123">
        <v>400758.00000000041</v>
      </c>
      <c r="T21" s="124">
        <v>68918.353259999989</v>
      </c>
      <c r="U21" s="125">
        <v>59383.304080800015</v>
      </c>
      <c r="V21" s="123">
        <v>397934.2199999998</v>
      </c>
      <c r="W21" s="124">
        <v>68432.747813399998</v>
      </c>
      <c r="X21" s="125">
        <v>59081.692403999958</v>
      </c>
      <c r="Y21" s="123">
        <v>412939.3200000003</v>
      </c>
      <c r="Z21" s="124">
        <v>71013.174860400017</v>
      </c>
      <c r="AA21" s="125">
        <v>60915.804507599933</v>
      </c>
      <c r="AB21" s="123">
        <v>392182.49999999977</v>
      </c>
      <c r="AC21" s="124">
        <v>67443.624525000021</v>
      </c>
      <c r="AD21" s="125">
        <v>52310.690534399946</v>
      </c>
      <c r="AE21" s="123">
        <v>403047.06000000029</v>
      </c>
      <c r="AF21" s="124">
        <v>69312.002908199953</v>
      </c>
      <c r="AG21" s="125">
        <v>56594.379328199975</v>
      </c>
      <c r="AH21" s="123">
        <v>395869.80000000045</v>
      </c>
      <c r="AI21" s="124">
        <v>68077.729506000047</v>
      </c>
      <c r="AJ21" s="125">
        <v>50904.700989600009</v>
      </c>
      <c r="AK21" s="123">
        <v>383155.74000000022</v>
      </c>
      <c r="AL21" s="124">
        <v>65891.292607799973</v>
      </c>
      <c r="AM21" s="125">
        <v>50560.922791799974</v>
      </c>
      <c r="AN21" s="139">
        <v>370540.85999999987</v>
      </c>
      <c r="AO21" s="138">
        <v>63721.911694199953</v>
      </c>
      <c r="AP21" s="125">
        <v>49824.448471199998</v>
      </c>
      <c r="AQ21" s="139">
        <v>385072.49999999959</v>
      </c>
      <c r="AR21" s="138">
        <v>66220.917825000026</v>
      </c>
      <c r="AS21" s="125">
        <v>50511.912953400024</v>
      </c>
      <c r="AT21" s="139">
        <v>403059.29999999964</v>
      </c>
      <c r="AU21" s="138">
        <v>69314.107820999983</v>
      </c>
      <c r="AV21" s="125">
        <v>51558.038058600017</v>
      </c>
    </row>
    <row r="22" spans="1:48" x14ac:dyDescent="0.25">
      <c r="A22" s="7">
        <v>19</v>
      </c>
      <c r="B22" s="54" t="s">
        <v>24</v>
      </c>
      <c r="C22" s="49">
        <v>96</v>
      </c>
      <c r="D22" s="81">
        <v>0.5</v>
      </c>
      <c r="E22" s="81" t="s">
        <v>689</v>
      </c>
      <c r="F22" s="66">
        <v>41366</v>
      </c>
      <c r="G22" s="66">
        <v>41421</v>
      </c>
      <c r="H22" s="83" t="s">
        <v>567</v>
      </c>
      <c r="I22" s="63">
        <f t="shared" si="0"/>
        <v>47382.479999999989</v>
      </c>
      <c r="J22" s="15">
        <f t="shared" si="1"/>
        <v>6233.1652439999971</v>
      </c>
      <c r="K22" s="16">
        <f t="shared" si="2"/>
        <v>0.13154999999999997</v>
      </c>
      <c r="L22" s="17">
        <f t="shared" si="3"/>
        <v>4942.0621878000011</v>
      </c>
      <c r="M22" s="123">
        <v>47382.479999999989</v>
      </c>
      <c r="N22" s="124">
        <v>6233.1652439999971</v>
      </c>
      <c r="O22" s="125">
        <v>4942.0621878000011</v>
      </c>
      <c r="P22" s="123">
        <v>0</v>
      </c>
      <c r="Q22" s="124">
        <v>0</v>
      </c>
      <c r="R22" s="125">
        <v>0</v>
      </c>
      <c r="S22" s="123">
        <v>0</v>
      </c>
      <c r="T22" s="124">
        <v>0</v>
      </c>
      <c r="U22" s="125">
        <v>0</v>
      </c>
      <c r="V22" s="123">
        <v>0</v>
      </c>
      <c r="W22" s="124">
        <v>0</v>
      </c>
      <c r="X22" s="125">
        <v>0</v>
      </c>
      <c r="Y22" s="123">
        <v>0</v>
      </c>
      <c r="Z22" s="124">
        <v>0</v>
      </c>
      <c r="AA22" s="125">
        <v>0</v>
      </c>
      <c r="AB22" s="123">
        <v>0</v>
      </c>
      <c r="AC22" s="124">
        <v>0</v>
      </c>
      <c r="AD22" s="125">
        <v>0</v>
      </c>
      <c r="AE22" s="123">
        <v>0</v>
      </c>
      <c r="AF22" s="124">
        <v>0</v>
      </c>
      <c r="AG22" s="125">
        <v>0</v>
      </c>
      <c r="AH22" s="123">
        <v>0</v>
      </c>
      <c r="AI22" s="124">
        <v>0</v>
      </c>
      <c r="AJ22" s="125">
        <v>0</v>
      </c>
      <c r="AK22" s="123">
        <v>0</v>
      </c>
      <c r="AL22" s="124">
        <v>0</v>
      </c>
      <c r="AM22" s="125">
        <v>0</v>
      </c>
      <c r="AN22" s="139">
        <v>0</v>
      </c>
      <c r="AO22" s="138">
        <v>0</v>
      </c>
      <c r="AP22" s="125">
        <v>0</v>
      </c>
      <c r="AQ22" s="139">
        <v>0</v>
      </c>
      <c r="AR22" s="138">
        <v>0</v>
      </c>
      <c r="AS22" s="125">
        <v>0</v>
      </c>
      <c r="AT22" s="139">
        <v>0</v>
      </c>
      <c r="AU22" s="138">
        <v>0</v>
      </c>
      <c r="AV22" s="125">
        <v>0</v>
      </c>
    </row>
    <row r="23" spans="1:48" x14ac:dyDescent="0.25">
      <c r="A23" s="13">
        <v>20</v>
      </c>
      <c r="B23" s="54" t="s">
        <v>25</v>
      </c>
      <c r="C23" s="49">
        <v>101</v>
      </c>
      <c r="D23" s="81">
        <v>1.4</v>
      </c>
      <c r="E23" s="81" t="s">
        <v>688</v>
      </c>
      <c r="F23" s="66">
        <v>40863</v>
      </c>
      <c r="G23" s="66">
        <v>40863</v>
      </c>
      <c r="H23" s="83" t="s">
        <v>655</v>
      </c>
      <c r="I23" s="63">
        <f t="shared" si="0"/>
        <v>3558605.5999999987</v>
      </c>
      <c r="J23" s="15">
        <f t="shared" si="1"/>
        <v>692433.47764800023</v>
      </c>
      <c r="K23" s="16">
        <f t="shared" si="2"/>
        <v>0.19458000000000014</v>
      </c>
      <c r="L23" s="17">
        <f t="shared" si="3"/>
        <v>568065.8791885</v>
      </c>
      <c r="M23" s="123">
        <v>380064.74000000005</v>
      </c>
      <c r="N23" s="124">
        <v>73952.997109200063</v>
      </c>
      <c r="O23" s="125">
        <v>62149.062556900019</v>
      </c>
      <c r="P23" s="123">
        <v>273780.97999999969</v>
      </c>
      <c r="Q23" s="124">
        <v>53272.303088400018</v>
      </c>
      <c r="R23" s="125">
        <v>45718.226792699956</v>
      </c>
      <c r="S23" s="123">
        <v>262056.73999999996</v>
      </c>
      <c r="T23" s="124">
        <v>50991.000469199978</v>
      </c>
      <c r="U23" s="125">
        <v>44567.659365900035</v>
      </c>
      <c r="V23" s="123">
        <v>227777.5499999999</v>
      </c>
      <c r="W23" s="124">
        <v>44320.955679000013</v>
      </c>
      <c r="X23" s="125">
        <v>38878.895854700007</v>
      </c>
      <c r="Y23" s="123">
        <v>216951.23999999996</v>
      </c>
      <c r="Z23" s="124">
        <v>42214.372279200004</v>
      </c>
      <c r="AA23" s="125">
        <v>36907.433423299968</v>
      </c>
      <c r="AB23" s="123">
        <v>236549.49999999994</v>
      </c>
      <c r="AC23" s="124">
        <v>46027.801710000014</v>
      </c>
      <c r="AD23" s="125">
        <v>36866.133266599994</v>
      </c>
      <c r="AE23" s="123">
        <v>289055.57999999955</v>
      </c>
      <c r="AF23" s="124">
        <v>56244.434756399976</v>
      </c>
      <c r="AG23" s="125">
        <v>46841.513154700013</v>
      </c>
      <c r="AH23" s="123">
        <v>273012.74000000005</v>
      </c>
      <c r="AI23" s="124">
        <v>53122.818949200017</v>
      </c>
      <c r="AJ23" s="125">
        <v>41187.42021679999</v>
      </c>
      <c r="AK23" s="123">
        <v>406885.59999999974</v>
      </c>
      <c r="AL23" s="124">
        <v>79171.800048000005</v>
      </c>
      <c r="AM23" s="125">
        <v>62877.493860500057</v>
      </c>
      <c r="AN23" s="139">
        <v>365116.94999999972</v>
      </c>
      <c r="AO23" s="138">
        <v>71044.456131000014</v>
      </c>
      <c r="AP23" s="125">
        <v>57230.863611900008</v>
      </c>
      <c r="AQ23" s="139">
        <v>332560.13999999978</v>
      </c>
      <c r="AR23" s="138">
        <v>64709.552041199997</v>
      </c>
      <c r="AS23" s="125">
        <v>50872.308882999954</v>
      </c>
      <c r="AT23" s="139">
        <v>294793.84000000014</v>
      </c>
      <c r="AU23" s="138">
        <v>57360.985387200082</v>
      </c>
      <c r="AV23" s="125">
        <v>43968.868201500009</v>
      </c>
    </row>
    <row r="24" spans="1:48" x14ac:dyDescent="0.25">
      <c r="A24" s="7">
        <v>21</v>
      </c>
      <c r="B24" s="54" t="s">
        <v>496</v>
      </c>
      <c r="C24" s="49">
        <v>416</v>
      </c>
      <c r="D24" s="81">
        <v>1.996</v>
      </c>
      <c r="E24" s="81" t="s">
        <v>689</v>
      </c>
      <c r="F24" s="66">
        <v>42353</v>
      </c>
      <c r="G24" s="66">
        <v>42353</v>
      </c>
      <c r="H24" s="83" t="s">
        <v>568</v>
      </c>
      <c r="I24" s="63">
        <f t="shared" si="0"/>
        <v>15291148.5</v>
      </c>
      <c r="J24" s="15">
        <f t="shared" si="1"/>
        <v>2293213.5405450007</v>
      </c>
      <c r="K24" s="16">
        <f t="shared" si="2"/>
        <v>0.14997000000000005</v>
      </c>
      <c r="L24" s="17">
        <f t="shared" si="3"/>
        <v>1775807.5883834998</v>
      </c>
      <c r="M24" s="123">
        <v>1268923.6499999997</v>
      </c>
      <c r="N24" s="124">
        <v>190300.47979049996</v>
      </c>
      <c r="O24" s="125">
        <v>151240.64138099999</v>
      </c>
      <c r="P24" s="123">
        <v>1220535.8999999999</v>
      </c>
      <c r="Q24" s="124">
        <v>183043.76892300003</v>
      </c>
      <c r="R24" s="125">
        <v>149204.48565899988</v>
      </c>
      <c r="S24" s="123">
        <v>1329573.5999999999</v>
      </c>
      <c r="T24" s="124">
        <v>199396.15279200015</v>
      </c>
      <c r="U24" s="125">
        <v>167487.36447599987</v>
      </c>
      <c r="V24" s="123">
        <v>1282509.7499999998</v>
      </c>
      <c r="W24" s="124">
        <v>192337.98720750006</v>
      </c>
      <c r="X24" s="125">
        <v>162312.30578400032</v>
      </c>
      <c r="Y24" s="123">
        <v>1340776.800000001</v>
      </c>
      <c r="Z24" s="124">
        <v>201076.29669600012</v>
      </c>
      <c r="AA24" s="125">
        <v>168285.72272550027</v>
      </c>
      <c r="AB24" s="123">
        <v>1277123.5499999996</v>
      </c>
      <c r="AC24" s="124">
        <v>191530.21879349989</v>
      </c>
      <c r="AD24" s="125">
        <v>142170.39479550012</v>
      </c>
      <c r="AE24" s="123">
        <v>1226956.3500000003</v>
      </c>
      <c r="AF24" s="124">
        <v>184006.64380950003</v>
      </c>
      <c r="AG24" s="125">
        <v>144788.01450299995</v>
      </c>
      <c r="AH24" s="123">
        <v>1203321.4500000007</v>
      </c>
      <c r="AI24" s="124">
        <v>180462.11785650006</v>
      </c>
      <c r="AJ24" s="125">
        <v>128461.99942199982</v>
      </c>
      <c r="AK24" s="123">
        <v>1258552.6499999992</v>
      </c>
      <c r="AL24" s="124">
        <v>188745.14092050018</v>
      </c>
      <c r="AM24" s="125">
        <v>138825.94212149983</v>
      </c>
      <c r="AN24" s="139">
        <v>1286519.8499999996</v>
      </c>
      <c r="AO24" s="138">
        <v>192939.38190450019</v>
      </c>
      <c r="AP24" s="125">
        <v>144591.28151100001</v>
      </c>
      <c r="AQ24" s="139">
        <v>1271098.6500000008</v>
      </c>
      <c r="AR24" s="138">
        <v>190626.66454050006</v>
      </c>
      <c r="AS24" s="125">
        <v>138653.70545549979</v>
      </c>
      <c r="AT24" s="139">
        <v>1325256.3000000005</v>
      </c>
      <c r="AU24" s="138">
        <v>198748.68731100019</v>
      </c>
      <c r="AV24" s="125">
        <v>139785.73054950009</v>
      </c>
    </row>
    <row r="25" spans="1:48" x14ac:dyDescent="0.25">
      <c r="A25" s="7">
        <v>22</v>
      </c>
      <c r="B25" s="54" t="s">
        <v>26</v>
      </c>
      <c r="C25" s="49">
        <v>104</v>
      </c>
      <c r="D25" s="81">
        <v>0.95</v>
      </c>
      <c r="E25" s="81" t="s">
        <v>689</v>
      </c>
      <c r="F25" s="66">
        <v>40918</v>
      </c>
      <c r="G25" s="66">
        <v>40918</v>
      </c>
      <c r="H25" s="83" t="s">
        <v>246</v>
      </c>
      <c r="I25" s="63">
        <f t="shared" si="0"/>
        <v>6055324.0200000014</v>
      </c>
      <c r="J25" s="15">
        <f t="shared" si="1"/>
        <v>1011602.4307811997</v>
      </c>
      <c r="K25" s="16">
        <f t="shared" si="2"/>
        <v>0.1670599999999999</v>
      </c>
      <c r="L25" s="17">
        <f t="shared" si="3"/>
        <v>803517.04539539968</v>
      </c>
      <c r="M25" s="123">
        <v>404765.04000000015</v>
      </c>
      <c r="N25" s="124">
        <v>67620.047582399959</v>
      </c>
      <c r="O25" s="125">
        <v>55484.925913799962</v>
      </c>
      <c r="P25" s="123">
        <v>310774.37999999977</v>
      </c>
      <c r="Q25" s="124">
        <v>51917.967922800031</v>
      </c>
      <c r="R25" s="125">
        <v>43009.016698200016</v>
      </c>
      <c r="S25" s="123">
        <v>552564.77999999991</v>
      </c>
      <c r="T25" s="124">
        <v>92311.472146799992</v>
      </c>
      <c r="U25" s="125">
        <v>78968.973175799998</v>
      </c>
      <c r="V25" s="123">
        <v>538583.52000000014</v>
      </c>
      <c r="W25" s="124">
        <v>89975.762851199965</v>
      </c>
      <c r="X25" s="125">
        <v>77448.547780199908</v>
      </c>
      <c r="Y25" s="123">
        <v>571954.43999999901</v>
      </c>
      <c r="Z25" s="124">
        <v>95550.708746399861</v>
      </c>
      <c r="AA25" s="125">
        <v>81486.082502400008</v>
      </c>
      <c r="AB25" s="123">
        <v>553773.84000000067</v>
      </c>
      <c r="AC25" s="124">
        <v>92513.45771040002</v>
      </c>
      <c r="AD25" s="125">
        <v>71073.048248999956</v>
      </c>
      <c r="AE25" s="123">
        <v>557394.65999999945</v>
      </c>
      <c r="AF25" s="124">
        <v>93118.351899599991</v>
      </c>
      <c r="AG25" s="125">
        <v>75175.213110599943</v>
      </c>
      <c r="AH25" s="123">
        <v>561671.58000000054</v>
      </c>
      <c r="AI25" s="124">
        <v>93832.854154799861</v>
      </c>
      <c r="AJ25" s="125">
        <v>69342.228625799864</v>
      </c>
      <c r="AK25" s="123">
        <v>413301.78000000049</v>
      </c>
      <c r="AL25" s="124">
        <v>69046.195366799991</v>
      </c>
      <c r="AM25" s="125">
        <v>52462.969244999942</v>
      </c>
      <c r="AN25" s="139">
        <v>461491.85999999993</v>
      </c>
      <c r="AO25" s="138">
        <v>77096.8301316</v>
      </c>
      <c r="AP25" s="125">
        <v>59047.364892599966</v>
      </c>
      <c r="AQ25" s="139">
        <v>549691.14000000025</v>
      </c>
      <c r="AR25" s="138">
        <v>91831.401848399939</v>
      </c>
      <c r="AS25" s="125">
        <v>69134.548702200016</v>
      </c>
      <c r="AT25" s="139">
        <v>579356.99999999988</v>
      </c>
      <c r="AU25" s="138">
        <v>96787.380420000132</v>
      </c>
      <c r="AV25" s="125">
        <v>70884.126499800012</v>
      </c>
    </row>
    <row r="26" spans="1:48" x14ac:dyDescent="0.25">
      <c r="A26" s="13">
        <v>23</v>
      </c>
      <c r="B26" s="54" t="s">
        <v>27</v>
      </c>
      <c r="C26" s="49">
        <v>126</v>
      </c>
      <c r="D26" s="81">
        <v>0.999</v>
      </c>
      <c r="E26" s="81" t="s">
        <v>688</v>
      </c>
      <c r="F26" s="66">
        <v>40710</v>
      </c>
      <c r="G26" s="66">
        <v>40710</v>
      </c>
      <c r="H26" s="83" t="s">
        <v>247</v>
      </c>
      <c r="I26" s="63">
        <f t="shared" si="0"/>
        <v>7496693.1999999993</v>
      </c>
      <c r="J26" s="15">
        <f t="shared" si="1"/>
        <v>1486894.1292879998</v>
      </c>
      <c r="K26" s="16">
        <f t="shared" si="2"/>
        <v>0.19833999999999999</v>
      </c>
      <c r="L26" s="17">
        <f t="shared" si="3"/>
        <v>1231133.0766359996</v>
      </c>
      <c r="M26" s="123">
        <v>663655.70000000007</v>
      </c>
      <c r="N26" s="124">
        <v>131629.47153799993</v>
      </c>
      <c r="O26" s="125">
        <v>111184.87286100001</v>
      </c>
      <c r="P26" s="123">
        <v>456794.79999999976</v>
      </c>
      <c r="Q26" s="124">
        <v>90600.680632000061</v>
      </c>
      <c r="R26" s="125">
        <v>78946.895368000027</v>
      </c>
      <c r="S26" s="123">
        <v>585749.60000000033</v>
      </c>
      <c r="T26" s="124">
        <v>116177.5756639999</v>
      </c>
      <c r="U26" s="125">
        <v>102644.37801600006</v>
      </c>
      <c r="V26" s="123">
        <v>633241.60000000021</v>
      </c>
      <c r="W26" s="124">
        <v>125597.13894400003</v>
      </c>
      <c r="X26" s="125">
        <v>110763.42979900015</v>
      </c>
      <c r="Y26" s="123">
        <v>598466.89999999979</v>
      </c>
      <c r="Z26" s="124">
        <v>118699.92494599987</v>
      </c>
      <c r="AA26" s="125">
        <v>104132.32081600004</v>
      </c>
      <c r="AB26" s="123">
        <v>623975.49999999953</v>
      </c>
      <c r="AC26" s="124">
        <v>123759.30067</v>
      </c>
      <c r="AD26" s="125">
        <v>99646.462128999934</v>
      </c>
      <c r="AE26" s="123">
        <v>628448.09999999916</v>
      </c>
      <c r="AF26" s="124">
        <v>124646.39615399994</v>
      </c>
      <c r="AG26" s="125">
        <v>104773.50727599993</v>
      </c>
      <c r="AH26" s="123">
        <v>663080.49999999953</v>
      </c>
      <c r="AI26" s="124">
        <v>131515.38636999988</v>
      </c>
      <c r="AJ26" s="125">
        <v>102774.66611299996</v>
      </c>
      <c r="AK26" s="123">
        <v>635582.00000000012</v>
      </c>
      <c r="AL26" s="124">
        <v>126061.33388000003</v>
      </c>
      <c r="AM26" s="125">
        <v>100672.39545600004</v>
      </c>
      <c r="AN26" s="139">
        <v>679659.700000001</v>
      </c>
      <c r="AO26" s="138">
        <v>134803.70489800003</v>
      </c>
      <c r="AP26" s="125">
        <v>109210.42637399994</v>
      </c>
      <c r="AQ26" s="139">
        <v>652154.59999999951</v>
      </c>
      <c r="AR26" s="138">
        <v>129348.34336400009</v>
      </c>
      <c r="AS26" s="125">
        <v>102699.27514799999</v>
      </c>
      <c r="AT26" s="139">
        <v>675884.20000000007</v>
      </c>
      <c r="AU26" s="138">
        <v>134054.87222800011</v>
      </c>
      <c r="AV26" s="125">
        <v>103684.44727999985</v>
      </c>
    </row>
    <row r="27" spans="1:48" x14ac:dyDescent="0.25">
      <c r="A27" s="7">
        <v>24</v>
      </c>
      <c r="B27" s="54" t="s">
        <v>589</v>
      </c>
      <c r="C27" s="49">
        <v>129</v>
      </c>
      <c r="D27" s="81">
        <v>6.5</v>
      </c>
      <c r="E27" s="81" t="s">
        <v>688</v>
      </c>
      <c r="F27" s="66">
        <v>37543</v>
      </c>
      <c r="G27" s="66">
        <v>39356</v>
      </c>
      <c r="H27" s="83" t="s">
        <v>557</v>
      </c>
      <c r="I27" s="63">
        <f t="shared" si="0"/>
        <v>21349469.640000004</v>
      </c>
      <c r="J27" s="15">
        <f t="shared" si="1"/>
        <v>2464796.2699379995</v>
      </c>
      <c r="K27" s="16">
        <f t="shared" si="2"/>
        <v>0.11544999999999996</v>
      </c>
      <c r="L27" s="17">
        <f t="shared" si="3"/>
        <v>1778725.3312867996</v>
      </c>
      <c r="M27" s="123">
        <v>1347828.9599999988</v>
      </c>
      <c r="N27" s="124">
        <v>155606.85343200003</v>
      </c>
      <c r="O27" s="125">
        <v>116481.64557200008</v>
      </c>
      <c r="P27" s="123">
        <v>1185832.4799999995</v>
      </c>
      <c r="Q27" s="124">
        <v>136904.35981599984</v>
      </c>
      <c r="R27" s="125">
        <v>106462.78538679991</v>
      </c>
      <c r="S27" s="123">
        <v>1778764.6400000008</v>
      </c>
      <c r="T27" s="124">
        <v>205358.37768800012</v>
      </c>
      <c r="U27" s="125">
        <v>165171.49535080008</v>
      </c>
      <c r="V27" s="123">
        <v>2238602.040000001</v>
      </c>
      <c r="W27" s="124">
        <v>258446.60551800011</v>
      </c>
      <c r="X27" s="125">
        <v>205872.5254191999</v>
      </c>
      <c r="Y27" s="123">
        <v>2326637.0400000005</v>
      </c>
      <c r="Z27" s="124">
        <v>268610.24626799993</v>
      </c>
      <c r="AA27" s="125">
        <v>211295.28467639987</v>
      </c>
      <c r="AB27" s="123">
        <v>1975237.3999999994</v>
      </c>
      <c r="AC27" s="124">
        <v>228041.15783000016</v>
      </c>
      <c r="AD27" s="125">
        <v>152960.63774679994</v>
      </c>
      <c r="AE27" s="123">
        <v>1931989.6400000011</v>
      </c>
      <c r="AF27" s="124">
        <v>223048.20393800017</v>
      </c>
      <c r="AG27" s="125">
        <v>162248.74035719989</v>
      </c>
      <c r="AH27" s="123">
        <v>2358303.6799999974</v>
      </c>
      <c r="AI27" s="124">
        <v>272266.15985599987</v>
      </c>
      <c r="AJ27" s="125">
        <v>169862.46085879998</v>
      </c>
      <c r="AK27" s="123">
        <v>2131785.1600000006</v>
      </c>
      <c r="AL27" s="124">
        <v>246114.59672199978</v>
      </c>
      <c r="AM27" s="125">
        <v>161670.87793959997</v>
      </c>
      <c r="AN27" s="139">
        <v>1482702.9200000002</v>
      </c>
      <c r="AO27" s="138">
        <v>171178.05211400008</v>
      </c>
      <c r="AP27" s="125">
        <v>122218.40720280004</v>
      </c>
      <c r="AQ27" s="139">
        <v>1282512.2799999996</v>
      </c>
      <c r="AR27" s="138">
        <v>148066.04272600004</v>
      </c>
      <c r="AS27" s="125">
        <v>103980.32684439988</v>
      </c>
      <c r="AT27" s="139">
        <v>1309273.4000000018</v>
      </c>
      <c r="AU27" s="138">
        <v>151155.61402999979</v>
      </c>
      <c r="AV27" s="125">
        <v>100500.14393200002</v>
      </c>
    </row>
    <row r="28" spans="1:48" x14ac:dyDescent="0.25">
      <c r="A28" s="7">
        <v>25</v>
      </c>
      <c r="B28" s="54" t="s">
        <v>28</v>
      </c>
      <c r="C28" s="49">
        <v>142</v>
      </c>
      <c r="D28" s="81">
        <v>1.9950000000000001</v>
      </c>
      <c r="E28" s="81" t="s">
        <v>689</v>
      </c>
      <c r="F28" s="66">
        <v>40932</v>
      </c>
      <c r="G28" s="66">
        <v>40932</v>
      </c>
      <c r="H28" s="83" t="s">
        <v>248</v>
      </c>
      <c r="I28" s="63">
        <f t="shared" si="0"/>
        <v>14818159.5</v>
      </c>
      <c r="J28" s="15">
        <f t="shared" si="1"/>
        <v>2222279.3802149994</v>
      </c>
      <c r="K28" s="16">
        <f t="shared" si="2"/>
        <v>0.14996999999999996</v>
      </c>
      <c r="L28" s="17">
        <f t="shared" si="3"/>
        <v>1727718.2411999998</v>
      </c>
      <c r="M28" s="123">
        <v>1307317.5</v>
      </c>
      <c r="N28" s="124">
        <v>196058.40547499977</v>
      </c>
      <c r="O28" s="125">
        <v>156181.57884000006</v>
      </c>
      <c r="P28" s="123">
        <v>1215969</v>
      </c>
      <c r="Q28" s="124">
        <v>182358.87092999998</v>
      </c>
      <c r="R28" s="125">
        <v>149017.20187499997</v>
      </c>
      <c r="S28" s="123">
        <v>1316919</v>
      </c>
      <c r="T28" s="124">
        <v>197498.34243000002</v>
      </c>
      <c r="U28" s="125">
        <v>166264.17764999974</v>
      </c>
      <c r="V28" s="123">
        <v>1259856</v>
      </c>
      <c r="W28" s="124">
        <v>188940.60431999995</v>
      </c>
      <c r="X28" s="125">
        <v>159805.70953500006</v>
      </c>
      <c r="Y28" s="123">
        <v>1332438</v>
      </c>
      <c r="Z28" s="124">
        <v>199825.72686</v>
      </c>
      <c r="AA28" s="125">
        <v>167610.81530999995</v>
      </c>
      <c r="AB28" s="123">
        <v>1260775.5</v>
      </c>
      <c r="AC28" s="124">
        <v>189078.50173500006</v>
      </c>
      <c r="AD28" s="125">
        <v>140633.72836500005</v>
      </c>
      <c r="AE28" s="123">
        <v>1276071</v>
      </c>
      <c r="AF28" s="124">
        <v>191372.3678699999</v>
      </c>
      <c r="AG28" s="125">
        <v>151089.41085000004</v>
      </c>
      <c r="AH28" s="123">
        <v>1325202</v>
      </c>
      <c r="AI28" s="124">
        <v>198740.54393999994</v>
      </c>
      <c r="AJ28" s="125">
        <v>141515.64966000005</v>
      </c>
      <c r="AK28" s="123">
        <v>1238970</v>
      </c>
      <c r="AL28" s="124">
        <v>185808.33089999965</v>
      </c>
      <c r="AM28" s="125">
        <v>137259.12994499976</v>
      </c>
      <c r="AN28" s="139">
        <v>1123843.5</v>
      </c>
      <c r="AO28" s="138">
        <v>168542.80969499974</v>
      </c>
      <c r="AP28" s="125">
        <v>126114.26522999998</v>
      </c>
      <c r="AQ28" s="139">
        <v>1234026</v>
      </c>
      <c r="AR28" s="138">
        <v>185066.87922000006</v>
      </c>
      <c r="AS28" s="125">
        <v>134999.05206000002</v>
      </c>
      <c r="AT28" s="139">
        <v>926772</v>
      </c>
      <c r="AU28" s="138">
        <v>138987.99684000007</v>
      </c>
      <c r="AV28" s="125">
        <v>97227.521880000131</v>
      </c>
    </row>
    <row r="29" spans="1:48" x14ac:dyDescent="0.25">
      <c r="A29" s="13">
        <v>26</v>
      </c>
      <c r="B29" s="54" t="s">
        <v>572</v>
      </c>
      <c r="C29" s="49">
        <v>152</v>
      </c>
      <c r="D29" s="81">
        <v>0.999</v>
      </c>
      <c r="E29" s="81" t="s">
        <v>688</v>
      </c>
      <c r="F29" s="66">
        <v>41425</v>
      </c>
      <c r="G29" s="66">
        <v>41425</v>
      </c>
      <c r="H29" s="83" t="s">
        <v>434</v>
      </c>
      <c r="I29" s="63">
        <f t="shared" si="0"/>
        <v>1123534.3999999994</v>
      </c>
      <c r="J29" s="15">
        <f t="shared" si="1"/>
        <v>222841.8128960001</v>
      </c>
      <c r="K29" s="16">
        <f t="shared" si="2"/>
        <v>0.19834000000000018</v>
      </c>
      <c r="L29" s="17">
        <f t="shared" si="3"/>
        <v>176879.43102699993</v>
      </c>
      <c r="M29" s="123">
        <v>37379.399999999987</v>
      </c>
      <c r="N29" s="124">
        <v>7413.8301959999953</v>
      </c>
      <c r="O29" s="125">
        <v>6061.2220159999979</v>
      </c>
      <c r="P29" s="123">
        <v>52901.400000000038</v>
      </c>
      <c r="Q29" s="124">
        <v>10492.463676000003</v>
      </c>
      <c r="R29" s="125">
        <v>8806.2209499999972</v>
      </c>
      <c r="S29" s="123">
        <v>19804.300000000007</v>
      </c>
      <c r="T29" s="124">
        <v>3927.9848619999998</v>
      </c>
      <c r="U29" s="125">
        <v>3300.986868</v>
      </c>
      <c r="V29" s="123">
        <v>135.69999999999999</v>
      </c>
      <c r="W29" s="124">
        <v>26.914737999999996</v>
      </c>
      <c r="X29" s="125">
        <v>24.501400999999998</v>
      </c>
      <c r="Y29" s="123">
        <v>0</v>
      </c>
      <c r="Z29" s="124">
        <v>0</v>
      </c>
      <c r="AA29" s="125">
        <v>0</v>
      </c>
      <c r="AB29" s="123">
        <v>0</v>
      </c>
      <c r="AC29" s="124">
        <v>0</v>
      </c>
      <c r="AD29" s="125">
        <v>0</v>
      </c>
      <c r="AE29" s="123">
        <v>0</v>
      </c>
      <c r="AF29" s="124">
        <v>0</v>
      </c>
      <c r="AG29" s="125">
        <v>0</v>
      </c>
      <c r="AH29" s="123">
        <v>41843.199999999997</v>
      </c>
      <c r="AI29" s="124">
        <v>8299.1802879999959</v>
      </c>
      <c r="AJ29" s="125">
        <v>6132.5378459999974</v>
      </c>
      <c r="AK29" s="123">
        <v>100922.39999999992</v>
      </c>
      <c r="AL29" s="124">
        <v>20016.948815999938</v>
      </c>
      <c r="AM29" s="125">
        <v>15917.420927999983</v>
      </c>
      <c r="AN29" s="139">
        <v>230457.40000000014</v>
      </c>
      <c r="AO29" s="138">
        <v>45708.920716000088</v>
      </c>
      <c r="AP29" s="125">
        <v>37090.616803999983</v>
      </c>
      <c r="AQ29" s="139">
        <v>317186.59999999951</v>
      </c>
      <c r="AR29" s="138">
        <v>62910.790243999953</v>
      </c>
      <c r="AS29" s="125">
        <v>49897.266026000027</v>
      </c>
      <c r="AT29" s="139">
        <v>322903.99999999977</v>
      </c>
      <c r="AU29" s="138">
        <v>64044.779360000124</v>
      </c>
      <c r="AV29" s="125">
        <v>49648.65818799995</v>
      </c>
    </row>
    <row r="30" spans="1:48" x14ac:dyDescent="0.25">
      <c r="A30" s="7"/>
      <c r="B30" s="54" t="s">
        <v>680</v>
      </c>
      <c r="C30" s="49">
        <v>354</v>
      </c>
      <c r="D30" s="81">
        <v>0.52</v>
      </c>
      <c r="E30" s="81" t="s">
        <v>688</v>
      </c>
      <c r="F30" s="66">
        <v>40765</v>
      </c>
      <c r="G30" s="66">
        <v>40765</v>
      </c>
      <c r="H30" s="83" t="s">
        <v>681</v>
      </c>
      <c r="I30" s="63">
        <f t="shared" ref="I30" si="4">M30+P30+S30+V30+Y30+AB30+AE30+AH30+AK30+AN30+AQ30+AT30</f>
        <v>0</v>
      </c>
      <c r="J30" s="15">
        <f t="shared" ref="J30" si="5">N30+Q30+T30+W30+Z30+AC30+AF30+AI30+AL30+AO30+AR30+AU30</f>
        <v>-8695.6</v>
      </c>
      <c r="K30" s="16" t="e">
        <f t="shared" ref="K30" si="6">J30/I30</f>
        <v>#DIV/0!</v>
      </c>
      <c r="L30" s="17">
        <f t="shared" ref="L30" si="7">O30+R30+U30+X30+AA30+AD30+AG30+AJ30+AM30+AP30+AS30+AV30</f>
        <v>-8695.6</v>
      </c>
      <c r="M30" s="139">
        <v>0</v>
      </c>
      <c r="N30" s="138">
        <v>0</v>
      </c>
      <c r="O30" s="125">
        <v>0</v>
      </c>
      <c r="P30" s="139">
        <v>0</v>
      </c>
      <c r="Q30" s="138">
        <v>0</v>
      </c>
      <c r="R30" s="125">
        <v>0</v>
      </c>
      <c r="S30" s="139">
        <v>0</v>
      </c>
      <c r="T30" s="138">
        <v>0</v>
      </c>
      <c r="U30" s="125">
        <v>0</v>
      </c>
      <c r="V30" s="139">
        <v>0</v>
      </c>
      <c r="W30" s="138">
        <v>0</v>
      </c>
      <c r="X30" s="125">
        <v>0</v>
      </c>
      <c r="Y30" s="139">
        <v>0</v>
      </c>
      <c r="Z30" s="138">
        <v>0</v>
      </c>
      <c r="AA30" s="125">
        <v>0</v>
      </c>
      <c r="AB30" s="139">
        <v>0</v>
      </c>
      <c r="AC30" s="138">
        <v>0</v>
      </c>
      <c r="AD30" s="125">
        <v>0</v>
      </c>
      <c r="AE30" s="139">
        <v>0</v>
      </c>
      <c r="AF30" s="138">
        <v>0</v>
      </c>
      <c r="AG30" s="125">
        <v>0</v>
      </c>
      <c r="AH30" s="139">
        <v>0</v>
      </c>
      <c r="AI30" s="138">
        <v>0</v>
      </c>
      <c r="AJ30" s="125">
        <v>0</v>
      </c>
      <c r="AK30" s="123">
        <v>0</v>
      </c>
      <c r="AL30" s="124">
        <v>-8695.6</v>
      </c>
      <c r="AM30" s="125">
        <v>-8695.6</v>
      </c>
      <c r="AN30" s="139">
        <v>0</v>
      </c>
      <c r="AO30" s="138">
        <v>0</v>
      </c>
      <c r="AP30" s="125">
        <v>0</v>
      </c>
      <c r="AQ30" s="139">
        <v>0</v>
      </c>
      <c r="AR30" s="138">
        <v>0</v>
      </c>
      <c r="AS30" s="125">
        <v>0</v>
      </c>
      <c r="AT30" s="139">
        <v>0</v>
      </c>
      <c r="AU30" s="138">
        <v>0</v>
      </c>
      <c r="AV30" s="125">
        <v>0</v>
      </c>
    </row>
    <row r="31" spans="1:48" x14ac:dyDescent="0.25">
      <c r="A31" s="7">
        <v>27</v>
      </c>
      <c r="B31" s="54" t="s">
        <v>481</v>
      </c>
      <c r="C31" s="49">
        <v>398</v>
      </c>
      <c r="D31" s="81">
        <v>0.99</v>
      </c>
      <c r="E31" s="81" t="s">
        <v>689</v>
      </c>
      <c r="F31" s="66">
        <v>42095</v>
      </c>
      <c r="G31" s="66">
        <v>42096</v>
      </c>
      <c r="H31" s="83" t="s">
        <v>482</v>
      </c>
      <c r="I31" s="63">
        <f t="shared" si="0"/>
        <v>6203023.0999999987</v>
      </c>
      <c r="J31" s="15">
        <f t="shared" si="1"/>
        <v>1036277.0390859998</v>
      </c>
      <c r="K31" s="16">
        <f t="shared" ref="K31" si="8">J31/I31</f>
        <v>0.16706000000000001</v>
      </c>
      <c r="L31" s="17">
        <f t="shared" si="3"/>
        <v>820836.10167386499</v>
      </c>
      <c r="M31" s="123">
        <v>632125.91999999981</v>
      </c>
      <c r="N31" s="124">
        <v>105602.95619519983</v>
      </c>
      <c r="O31" s="125">
        <v>86162.808677600027</v>
      </c>
      <c r="P31" s="123">
        <v>603732.95999999973</v>
      </c>
      <c r="Q31" s="124">
        <v>100859.62829760001</v>
      </c>
      <c r="R31" s="125">
        <v>84020.425551999957</v>
      </c>
      <c r="S31" s="123">
        <v>643755.11999999976</v>
      </c>
      <c r="T31" s="124">
        <v>107545.73034719999</v>
      </c>
      <c r="U31" s="125">
        <v>92265.42311280001</v>
      </c>
      <c r="V31" s="123">
        <v>147851.84000000005</v>
      </c>
      <c r="W31" s="124">
        <v>24700.128390399972</v>
      </c>
      <c r="X31" s="125">
        <v>21753.585032800005</v>
      </c>
      <c r="Y31" s="123">
        <v>403199.67999999993</v>
      </c>
      <c r="Z31" s="124">
        <v>67358.538540799971</v>
      </c>
      <c r="AA31" s="125">
        <v>57039.278855999975</v>
      </c>
      <c r="AB31" s="123">
        <v>552776.16</v>
      </c>
      <c r="AC31" s="124">
        <v>92346.785289600099</v>
      </c>
      <c r="AD31" s="125">
        <v>70588.552587999875</v>
      </c>
      <c r="AE31" s="123">
        <v>566125.27999999956</v>
      </c>
      <c r="AF31" s="124">
        <v>94576.88927679992</v>
      </c>
      <c r="AG31" s="125">
        <v>76380.073039200026</v>
      </c>
      <c r="AH31" s="123">
        <v>582450.31999999913</v>
      </c>
      <c r="AI31" s="124">
        <v>97304.150459200027</v>
      </c>
      <c r="AJ31" s="125">
        <v>71964.845799999923</v>
      </c>
      <c r="AK31" s="123">
        <v>453750</v>
      </c>
      <c r="AL31" s="124">
        <v>75803.475000000006</v>
      </c>
      <c r="AM31" s="125">
        <v>57449.021145619045</v>
      </c>
      <c r="AN31" s="139">
        <v>525068.31999999995</v>
      </c>
      <c r="AO31" s="138">
        <v>87717.913539199944</v>
      </c>
      <c r="AP31" s="125">
        <v>68207.272395999986</v>
      </c>
      <c r="AQ31" s="139">
        <v>477187.5</v>
      </c>
      <c r="AR31" s="138">
        <v>79718.943750000064</v>
      </c>
      <c r="AS31" s="125">
        <v>59878.602050050096</v>
      </c>
      <c r="AT31" s="139">
        <v>615000</v>
      </c>
      <c r="AU31" s="138">
        <v>102741.90000000007</v>
      </c>
      <c r="AV31" s="125">
        <v>75126.213423796231</v>
      </c>
    </row>
    <row r="32" spans="1:48" x14ac:dyDescent="0.25">
      <c r="A32" s="7">
        <v>28</v>
      </c>
      <c r="B32" s="54" t="s">
        <v>29</v>
      </c>
      <c r="C32" s="49">
        <v>175</v>
      </c>
      <c r="D32" s="81">
        <v>0.21</v>
      </c>
      <c r="E32" s="81" t="s">
        <v>688</v>
      </c>
      <c r="F32" s="66">
        <v>41361</v>
      </c>
      <c r="G32" s="66">
        <v>41361</v>
      </c>
      <c r="H32" s="83" t="s">
        <v>249</v>
      </c>
      <c r="I32" s="63">
        <f t="shared" si="0"/>
        <v>845558.38840000029</v>
      </c>
      <c r="J32" s="15">
        <f t="shared" si="1"/>
        <v>154982.39700983604</v>
      </c>
      <c r="K32" s="16">
        <f t="shared" si="2"/>
        <v>0.18328999999999998</v>
      </c>
      <c r="L32" s="17">
        <f t="shared" si="3"/>
        <v>123671.408430802</v>
      </c>
      <c r="M32" s="123">
        <v>80563.717600000018</v>
      </c>
      <c r="N32" s="124">
        <v>14766.523798904</v>
      </c>
      <c r="O32" s="125">
        <v>12314.509223619996</v>
      </c>
      <c r="P32" s="123">
        <v>60302.795200000037</v>
      </c>
      <c r="Q32" s="124">
        <v>11052.899332207999</v>
      </c>
      <c r="R32" s="125">
        <v>9404.6773053140005</v>
      </c>
      <c r="S32" s="123">
        <v>45529.983599999949</v>
      </c>
      <c r="T32" s="124">
        <v>8345.1906940439967</v>
      </c>
      <c r="U32" s="125">
        <v>7190.1884090439917</v>
      </c>
      <c r="V32" s="123">
        <v>41168.766399999964</v>
      </c>
      <c r="W32" s="124">
        <v>7545.8231934559972</v>
      </c>
      <c r="X32" s="125">
        <v>6538.4154119280029</v>
      </c>
      <c r="Y32" s="123">
        <v>36953.303999999989</v>
      </c>
      <c r="Z32" s="124">
        <v>6773.1710901600009</v>
      </c>
      <c r="AA32" s="125">
        <v>5812.884352240002</v>
      </c>
      <c r="AB32" s="123">
        <v>78433.894400000034</v>
      </c>
      <c r="AC32" s="124">
        <v>14376.148504575993</v>
      </c>
      <c r="AD32" s="125">
        <v>11115.828372776003</v>
      </c>
      <c r="AE32" s="123">
        <v>69984.377600000007</v>
      </c>
      <c r="AF32" s="124">
        <v>12827.436570304004</v>
      </c>
      <c r="AG32" s="125">
        <v>10427.894837736007</v>
      </c>
      <c r="AH32" s="123">
        <v>72793.298399999956</v>
      </c>
      <c r="AI32" s="124">
        <v>13342.283663735998</v>
      </c>
      <c r="AJ32" s="125">
        <v>9996.9332372559929</v>
      </c>
      <c r="AK32" s="123">
        <v>49390.712000000029</v>
      </c>
      <c r="AL32" s="124">
        <v>9052.8236024800026</v>
      </c>
      <c r="AM32" s="125">
        <v>7015.2277221919976</v>
      </c>
      <c r="AN32" s="139">
        <v>99715.409600000014</v>
      </c>
      <c r="AO32" s="138">
        <v>18276.837425583999</v>
      </c>
      <c r="AP32" s="125">
        <v>14503.340408384014</v>
      </c>
      <c r="AQ32" s="139">
        <v>93291.504800000112</v>
      </c>
      <c r="AR32" s="138">
        <v>17099.399914791997</v>
      </c>
      <c r="AS32" s="125">
        <v>13126.677102248006</v>
      </c>
      <c r="AT32" s="139">
        <v>117430.62480000008</v>
      </c>
      <c r="AU32" s="138">
        <v>21523.85921959205</v>
      </c>
      <c r="AV32" s="125">
        <v>16224.832048064003</v>
      </c>
    </row>
    <row r="33" spans="1:48" x14ac:dyDescent="0.25">
      <c r="A33" s="13">
        <v>29</v>
      </c>
      <c r="B33" s="54" t="s">
        <v>30</v>
      </c>
      <c r="C33" s="49">
        <v>181</v>
      </c>
      <c r="D33" s="81">
        <v>0.999</v>
      </c>
      <c r="E33" s="81" t="s">
        <v>689</v>
      </c>
      <c r="F33" s="66">
        <v>41156</v>
      </c>
      <c r="G33" s="66">
        <v>41172</v>
      </c>
      <c r="H33" s="83" t="s">
        <v>250</v>
      </c>
      <c r="I33" s="63">
        <f t="shared" si="0"/>
        <v>6992811.6999999974</v>
      </c>
      <c r="J33" s="15">
        <f t="shared" si="1"/>
        <v>1168219.1226020001</v>
      </c>
      <c r="K33" s="16">
        <f t="shared" si="2"/>
        <v>0.16706000000000007</v>
      </c>
      <c r="L33" s="17">
        <f t="shared" si="3"/>
        <v>929255.26512899995</v>
      </c>
      <c r="M33" s="123">
        <v>155320.70000000007</v>
      </c>
      <c r="N33" s="124">
        <v>25947.876142000008</v>
      </c>
      <c r="O33" s="125">
        <v>20862.121514999992</v>
      </c>
      <c r="P33" s="123">
        <v>556272.50000000012</v>
      </c>
      <c r="Q33" s="124">
        <v>92930.883850000071</v>
      </c>
      <c r="R33" s="125">
        <v>77173.543862999926</v>
      </c>
      <c r="S33" s="123">
        <v>639832.49999999953</v>
      </c>
      <c r="T33" s="124">
        <v>106890.41744999989</v>
      </c>
      <c r="U33" s="125">
        <v>91567.799414999929</v>
      </c>
      <c r="V33" s="123">
        <v>630717.99999999953</v>
      </c>
      <c r="W33" s="124">
        <v>105367.74907999999</v>
      </c>
      <c r="X33" s="125">
        <v>90810.975643000027</v>
      </c>
      <c r="Y33" s="123">
        <v>636181.89999999967</v>
      </c>
      <c r="Z33" s="124">
        <v>106280.54821400011</v>
      </c>
      <c r="AA33" s="125">
        <v>90819.41828100002</v>
      </c>
      <c r="AB33" s="123">
        <v>649030.99999999977</v>
      </c>
      <c r="AC33" s="124">
        <v>108427.11886000008</v>
      </c>
      <c r="AD33" s="125">
        <v>83455.011687999999</v>
      </c>
      <c r="AE33" s="123">
        <v>651061.50000000012</v>
      </c>
      <c r="AF33" s="124">
        <v>108766.33418999989</v>
      </c>
      <c r="AG33" s="125">
        <v>88180.620505999934</v>
      </c>
      <c r="AH33" s="123">
        <v>471277.39999999991</v>
      </c>
      <c r="AI33" s="124">
        <v>78731.602443999975</v>
      </c>
      <c r="AJ33" s="125">
        <v>57634.418858000055</v>
      </c>
      <c r="AK33" s="123">
        <v>622027.49999999965</v>
      </c>
      <c r="AL33" s="124">
        <v>103915.9141500001</v>
      </c>
      <c r="AM33" s="125">
        <v>79060.284542999987</v>
      </c>
      <c r="AN33" s="139">
        <v>679382.09999999986</v>
      </c>
      <c r="AO33" s="138">
        <v>113497.57362600007</v>
      </c>
      <c r="AP33" s="125">
        <v>87912.742696999994</v>
      </c>
      <c r="AQ33" s="139">
        <v>627717.6</v>
      </c>
      <c r="AR33" s="138">
        <v>104866.50225600007</v>
      </c>
      <c r="AS33" s="125">
        <v>79212.895149999997</v>
      </c>
      <c r="AT33" s="139">
        <v>673988.99999999953</v>
      </c>
      <c r="AU33" s="138">
        <v>112596.60234</v>
      </c>
      <c r="AV33" s="125">
        <v>82565.432969999922</v>
      </c>
    </row>
    <row r="34" spans="1:48" x14ac:dyDescent="0.25">
      <c r="A34" s="7">
        <v>30</v>
      </c>
      <c r="B34" s="54" t="s">
        <v>452</v>
      </c>
      <c r="C34" s="49">
        <v>187</v>
      </c>
      <c r="D34" s="81">
        <v>1.05</v>
      </c>
      <c r="E34" s="81" t="s">
        <v>688</v>
      </c>
      <c r="F34" s="66">
        <v>39360</v>
      </c>
      <c r="G34" s="66">
        <v>39387</v>
      </c>
      <c r="H34" s="83" t="s">
        <v>251</v>
      </c>
      <c r="I34" s="63">
        <f t="shared" si="0"/>
        <v>2662835.379999999</v>
      </c>
      <c r="J34" s="15">
        <f t="shared" si="1"/>
        <v>414496.95525079995</v>
      </c>
      <c r="K34" s="16">
        <f t="shared" si="2"/>
        <v>0.15566000000000005</v>
      </c>
      <c r="L34" s="17">
        <f t="shared" si="3"/>
        <v>324805.62646459998</v>
      </c>
      <c r="M34" s="123">
        <v>207711.92000000004</v>
      </c>
      <c r="N34" s="124">
        <v>32332.437467199965</v>
      </c>
      <c r="O34" s="125">
        <v>25891.044253200038</v>
      </c>
      <c r="P34" s="123">
        <v>200464.37999999998</v>
      </c>
      <c r="Q34" s="124">
        <v>31204.285390799996</v>
      </c>
      <c r="R34" s="125">
        <v>25480.996213200044</v>
      </c>
      <c r="S34" s="123">
        <v>235564.47999999995</v>
      </c>
      <c r="T34" s="124">
        <v>36667.966956800024</v>
      </c>
      <c r="U34" s="125">
        <v>30918.024115999971</v>
      </c>
      <c r="V34" s="123">
        <v>246067.77999999994</v>
      </c>
      <c r="W34" s="124">
        <v>38302.910634799911</v>
      </c>
      <c r="X34" s="125">
        <v>32523.425283400011</v>
      </c>
      <c r="Y34" s="123">
        <v>264064.56000000011</v>
      </c>
      <c r="Z34" s="124">
        <v>41104.289409599995</v>
      </c>
      <c r="AA34" s="125">
        <v>34601.492341799996</v>
      </c>
      <c r="AB34" s="123">
        <v>225693.53999999989</v>
      </c>
      <c r="AC34" s="124">
        <v>35131.456436399982</v>
      </c>
      <c r="AD34" s="125">
        <v>26347.692869999984</v>
      </c>
      <c r="AE34" s="123">
        <v>237422.38</v>
      </c>
      <c r="AF34" s="124">
        <v>36957.16767080003</v>
      </c>
      <c r="AG34" s="125">
        <v>29410.354711999993</v>
      </c>
      <c r="AH34" s="123">
        <v>228725.89999999973</v>
      </c>
      <c r="AI34" s="124">
        <v>35603.473593999988</v>
      </c>
      <c r="AJ34" s="125">
        <v>25753.006791199994</v>
      </c>
      <c r="AK34" s="123">
        <v>207651.9</v>
      </c>
      <c r="AL34" s="124">
        <v>32323.094753999998</v>
      </c>
      <c r="AM34" s="125">
        <v>24069.094546999997</v>
      </c>
      <c r="AN34" s="139">
        <v>193882.65999999977</v>
      </c>
      <c r="AO34" s="138">
        <v>30179.774855599979</v>
      </c>
      <c r="AP34" s="125">
        <v>22918.178880799984</v>
      </c>
      <c r="AQ34" s="139">
        <v>199953.77999999997</v>
      </c>
      <c r="AR34" s="138">
        <v>31124.805394800027</v>
      </c>
      <c r="AS34" s="125">
        <v>22953.193461000006</v>
      </c>
      <c r="AT34" s="139">
        <v>215632.0999999998</v>
      </c>
      <c r="AU34" s="138">
        <v>33565.292685999986</v>
      </c>
      <c r="AV34" s="125">
        <v>23939.122994999972</v>
      </c>
    </row>
    <row r="35" spans="1:48" x14ac:dyDescent="0.25">
      <c r="A35" s="7">
        <v>31</v>
      </c>
      <c r="B35" s="54" t="s">
        <v>604</v>
      </c>
      <c r="C35" s="49">
        <v>361</v>
      </c>
      <c r="D35" s="81">
        <v>0.5</v>
      </c>
      <c r="E35" s="81" t="s">
        <v>688</v>
      </c>
      <c r="F35" s="66">
        <v>40382</v>
      </c>
      <c r="G35" s="66">
        <v>40382</v>
      </c>
      <c r="H35" s="83" t="s">
        <v>650</v>
      </c>
      <c r="I35" s="63">
        <f t="shared" si="0"/>
        <v>3845324.2800000007</v>
      </c>
      <c r="J35" s="15">
        <f t="shared" si="1"/>
        <v>712307.08128900034</v>
      </c>
      <c r="K35" s="16">
        <f t="shared" si="2"/>
        <v>0.18523979498784957</v>
      </c>
      <c r="L35" s="17">
        <f t="shared" si="3"/>
        <v>583692.50965080003</v>
      </c>
      <c r="M35" s="123">
        <v>350186.75999999983</v>
      </c>
      <c r="N35" s="124">
        <v>70853.287150800024</v>
      </c>
      <c r="O35" s="125">
        <v>60098.085637199925</v>
      </c>
      <c r="P35" s="123">
        <v>321390.18000000011</v>
      </c>
      <c r="Q35" s="124">
        <v>65026.875119399956</v>
      </c>
      <c r="R35" s="125">
        <v>56060.391239999932</v>
      </c>
      <c r="S35" s="123">
        <v>338618.04000000033</v>
      </c>
      <c r="T35" s="124">
        <v>68512.588033200067</v>
      </c>
      <c r="U35" s="125">
        <v>60432.406120200052</v>
      </c>
      <c r="V35" s="123">
        <v>329818.67999999993</v>
      </c>
      <c r="W35" s="124">
        <v>66732.213524400024</v>
      </c>
      <c r="X35" s="125">
        <v>58976.495211599977</v>
      </c>
      <c r="Y35" s="123">
        <v>321460.43999999989</v>
      </c>
      <c r="Z35" s="124">
        <v>65041.090825200117</v>
      </c>
      <c r="AA35" s="125">
        <v>57325.303307400041</v>
      </c>
      <c r="AB35" s="123">
        <v>318124.32000000053</v>
      </c>
      <c r="AC35" s="124">
        <v>64366.09366559999</v>
      </c>
      <c r="AD35" s="125">
        <v>52040.779960200067</v>
      </c>
      <c r="AE35" s="123">
        <v>336570.7200000005</v>
      </c>
      <c r="AF35" s="124">
        <v>64265.882010000045</v>
      </c>
      <c r="AG35" s="125">
        <v>53626.158669599994</v>
      </c>
      <c r="AH35" s="123">
        <v>326490.17999999964</v>
      </c>
      <c r="AI35" s="124">
        <v>52845.700534800031</v>
      </c>
      <c r="AJ35" s="125">
        <v>38805.622102199988</v>
      </c>
      <c r="AK35" s="123">
        <v>288615.00000000012</v>
      </c>
      <c r="AL35" s="124">
        <v>46715.223900000048</v>
      </c>
      <c r="AM35" s="125">
        <v>35273.534521200032</v>
      </c>
      <c r="AN35" s="139">
        <v>317449.43999999954</v>
      </c>
      <c r="AO35" s="138">
        <v>51382.366358399988</v>
      </c>
      <c r="AP35" s="125">
        <v>39509.344676400025</v>
      </c>
      <c r="AQ35" s="139">
        <v>307970.70000000007</v>
      </c>
      <c r="AR35" s="138">
        <v>49848.137501999954</v>
      </c>
      <c r="AS35" s="125">
        <v>37155.624480599989</v>
      </c>
      <c r="AT35" s="139">
        <v>288629.82000000047</v>
      </c>
      <c r="AU35" s="138">
        <v>46717.622665200026</v>
      </c>
      <c r="AV35" s="125">
        <v>34388.763724200006</v>
      </c>
    </row>
    <row r="36" spans="1:48" x14ac:dyDescent="0.25">
      <c r="A36" s="13">
        <v>32</v>
      </c>
      <c r="B36" s="54" t="s">
        <v>31</v>
      </c>
      <c r="C36" s="49">
        <v>198</v>
      </c>
      <c r="D36" s="81">
        <v>0.79500000000000004</v>
      </c>
      <c r="E36" s="81" t="s">
        <v>688</v>
      </c>
      <c r="F36" s="66">
        <v>40191</v>
      </c>
      <c r="G36" s="66">
        <v>40191</v>
      </c>
      <c r="H36" s="83" t="s">
        <v>480</v>
      </c>
      <c r="I36" s="63">
        <f t="shared" ref="I36:I57" si="9">M36+P36+S36+V36+Y36+AB36+AE36+AH36+AK36+AN36+AQ36+AT36</f>
        <v>1151260.5374999999</v>
      </c>
      <c r="J36" s="15">
        <f t="shared" ref="J36:J57" si="10">N36+Q36+T36+W36+Z36+AC36+AF36+AI36+AL36+AO36+AR36+AU36</f>
        <v>179691.1584153749</v>
      </c>
      <c r="K36" s="16">
        <f t="shared" si="2"/>
        <v>0.15608209659090735</v>
      </c>
      <c r="L36" s="17">
        <f t="shared" ref="L36:L57" si="11">O36+R36+U36+X36+AA36+AD36+AG36+AJ36+AM36+AP36+AS36+AV36</f>
        <v>147955.20922189587</v>
      </c>
      <c r="M36" s="123">
        <v>216689.94000000029</v>
      </c>
      <c r="N36" s="124">
        <v>36692.51129189998</v>
      </c>
      <c r="O36" s="125">
        <v>30272.681602399982</v>
      </c>
      <c r="P36" s="123">
        <v>144565.5000000002</v>
      </c>
      <c r="Q36" s="124">
        <v>22119.967154999973</v>
      </c>
      <c r="R36" s="125">
        <v>18205.884591699982</v>
      </c>
      <c r="S36" s="123">
        <v>187634.29999999993</v>
      </c>
      <c r="T36" s="124">
        <v>28709.924242999969</v>
      </c>
      <c r="U36" s="125">
        <v>24395.73462999997</v>
      </c>
      <c r="V36" s="123">
        <v>185516.36909999975</v>
      </c>
      <c r="W36" s="124">
        <v>28385.859635991001</v>
      </c>
      <c r="X36" s="125">
        <v>24053.208250315976</v>
      </c>
      <c r="Y36" s="123">
        <v>211213.31839999967</v>
      </c>
      <c r="Z36" s="124">
        <v>32317.749848383992</v>
      </c>
      <c r="AA36" s="125">
        <v>27290.526266379999</v>
      </c>
      <c r="AB36" s="123">
        <v>187715.64</v>
      </c>
      <c r="AC36" s="124">
        <v>28722.370076399999</v>
      </c>
      <c r="AD36" s="125">
        <v>21574.151128399986</v>
      </c>
      <c r="AE36" s="123">
        <v>17925.469999999998</v>
      </c>
      <c r="AF36" s="124">
        <v>2742.7761646999998</v>
      </c>
      <c r="AG36" s="125">
        <v>2163.0227526999997</v>
      </c>
      <c r="AH36" s="123">
        <v>0</v>
      </c>
      <c r="AI36" s="124">
        <v>0</v>
      </c>
      <c r="AJ36" s="125">
        <v>0</v>
      </c>
      <c r="AK36" s="123">
        <v>0</v>
      </c>
      <c r="AL36" s="124">
        <v>0</v>
      </c>
      <c r="AM36" s="125">
        <v>0</v>
      </c>
      <c r="AN36" s="139">
        <v>0</v>
      </c>
      <c r="AO36" s="138">
        <v>0</v>
      </c>
      <c r="AP36" s="125">
        <v>0</v>
      </c>
      <c r="AQ36" s="139">
        <v>0</v>
      </c>
      <c r="AR36" s="138">
        <v>0</v>
      </c>
      <c r="AS36" s="125">
        <v>0</v>
      </c>
      <c r="AT36" s="139">
        <v>0</v>
      </c>
      <c r="AU36" s="138">
        <v>0</v>
      </c>
      <c r="AV36" s="125">
        <v>0</v>
      </c>
    </row>
    <row r="37" spans="1:48" x14ac:dyDescent="0.25">
      <c r="A37" s="7">
        <v>33</v>
      </c>
      <c r="B37" s="54" t="s">
        <v>32</v>
      </c>
      <c r="C37" s="49">
        <v>227</v>
      </c>
      <c r="D37" s="81">
        <v>0.99</v>
      </c>
      <c r="E37" s="81" t="s">
        <v>688</v>
      </c>
      <c r="F37" s="66">
        <v>40963</v>
      </c>
      <c r="G37" s="66">
        <v>40963</v>
      </c>
      <c r="H37" s="83" t="s">
        <v>252</v>
      </c>
      <c r="I37" s="63">
        <f t="shared" si="9"/>
        <v>7750631.9192000013</v>
      </c>
      <c r="J37" s="15">
        <f t="shared" si="10"/>
        <v>1537260.3348541281</v>
      </c>
      <c r="K37" s="16">
        <f t="shared" si="2"/>
        <v>0.19833999999999999</v>
      </c>
      <c r="L37" s="17">
        <f t="shared" si="11"/>
        <v>1277181.3962234638</v>
      </c>
      <c r="M37" s="123">
        <v>659329.70000000065</v>
      </c>
      <c r="N37" s="124">
        <v>130771.45269799992</v>
      </c>
      <c r="O37" s="125">
        <v>110535.55725500001</v>
      </c>
      <c r="P37" s="123">
        <v>632163.70000000007</v>
      </c>
      <c r="Q37" s="124">
        <v>125383.34825800003</v>
      </c>
      <c r="R37" s="125">
        <v>107706.34923099993</v>
      </c>
      <c r="S37" s="123">
        <v>678746.90000000037</v>
      </c>
      <c r="T37" s="124">
        <v>134622.66014600004</v>
      </c>
      <c r="U37" s="125">
        <v>118335.3181930001</v>
      </c>
      <c r="V37" s="123">
        <v>643105.80000000005</v>
      </c>
      <c r="W37" s="124">
        <v>127553.60437199999</v>
      </c>
      <c r="X37" s="125">
        <v>112494.61313199995</v>
      </c>
      <c r="Y37" s="123">
        <v>670006.99999999977</v>
      </c>
      <c r="Z37" s="124">
        <v>132889.18837999995</v>
      </c>
      <c r="AA37" s="125">
        <v>116572.59500900007</v>
      </c>
      <c r="AB37" s="123">
        <v>647923.29999999923</v>
      </c>
      <c r="AC37" s="124">
        <v>128509.10732200013</v>
      </c>
      <c r="AD37" s="125">
        <v>103475.03026300007</v>
      </c>
      <c r="AE37" s="123">
        <v>663544.6</v>
      </c>
      <c r="AF37" s="124">
        <v>131607.43596400021</v>
      </c>
      <c r="AG37" s="125">
        <v>110661.34751299986</v>
      </c>
      <c r="AH37" s="123">
        <v>672272.20000000065</v>
      </c>
      <c r="AI37" s="124">
        <v>133338.46814800016</v>
      </c>
      <c r="AJ37" s="125">
        <v>104249.87266799997</v>
      </c>
      <c r="AK37" s="123">
        <v>652001.6</v>
      </c>
      <c r="AL37" s="124">
        <v>129317.99734400002</v>
      </c>
      <c r="AM37" s="125">
        <v>103323.48046899999</v>
      </c>
      <c r="AN37" s="139">
        <v>674504.70000000054</v>
      </c>
      <c r="AO37" s="138">
        <v>133781.26219800007</v>
      </c>
      <c r="AP37" s="125">
        <v>108348.25055099998</v>
      </c>
      <c r="AQ37" s="139">
        <v>606686.00000000012</v>
      </c>
      <c r="AR37" s="138">
        <v>120330.10124000002</v>
      </c>
      <c r="AS37" s="125">
        <v>96241.483870999975</v>
      </c>
      <c r="AT37" s="139">
        <v>550346.4192</v>
      </c>
      <c r="AU37" s="138">
        <v>109155.70878412791</v>
      </c>
      <c r="AV37" s="125">
        <v>85237.498068464076</v>
      </c>
    </row>
    <row r="38" spans="1:48" x14ac:dyDescent="0.25">
      <c r="A38" s="7">
        <v>34</v>
      </c>
      <c r="B38" s="54" t="s">
        <v>453</v>
      </c>
      <c r="C38" s="49">
        <v>230</v>
      </c>
      <c r="D38" s="81">
        <v>1.998</v>
      </c>
      <c r="E38" s="81" t="s">
        <v>688</v>
      </c>
      <c r="F38" s="66">
        <v>40821</v>
      </c>
      <c r="G38" s="66">
        <v>40821</v>
      </c>
      <c r="H38" s="83" t="s">
        <v>559</v>
      </c>
      <c r="I38" s="63">
        <f t="shared" si="9"/>
        <v>5812876.9799999995</v>
      </c>
      <c r="J38" s="15">
        <f t="shared" si="10"/>
        <v>1101540.1877100004</v>
      </c>
      <c r="K38" s="16">
        <f t="shared" si="2"/>
        <v>0.18950000000000009</v>
      </c>
      <c r="L38" s="17">
        <f t="shared" si="11"/>
        <v>901702.28424660035</v>
      </c>
      <c r="M38" s="123">
        <v>503396.03999999963</v>
      </c>
      <c r="N38" s="124">
        <v>95393.549580000108</v>
      </c>
      <c r="O38" s="125">
        <v>79637.061038799977</v>
      </c>
      <c r="P38" s="123">
        <v>468676.12000000029</v>
      </c>
      <c r="Q38" s="124">
        <v>88814.124740000072</v>
      </c>
      <c r="R38" s="125">
        <v>75394.500723800127</v>
      </c>
      <c r="S38" s="123">
        <v>458660.67999999982</v>
      </c>
      <c r="T38" s="124">
        <v>86916.198859999917</v>
      </c>
      <c r="U38" s="125">
        <v>75571.302964199916</v>
      </c>
      <c r="V38" s="123">
        <v>389573.3000000008</v>
      </c>
      <c r="W38" s="124">
        <v>73824.14035000006</v>
      </c>
      <c r="X38" s="125">
        <v>64286.766121600042</v>
      </c>
      <c r="Y38" s="123">
        <v>510193.30000000005</v>
      </c>
      <c r="Z38" s="124">
        <v>96681.630350000079</v>
      </c>
      <c r="AA38" s="125">
        <v>83938.823732800127</v>
      </c>
      <c r="AB38" s="123">
        <v>298670.37999999995</v>
      </c>
      <c r="AC38" s="124">
        <v>56598.03701000008</v>
      </c>
      <c r="AD38" s="125">
        <v>45028.741520399984</v>
      </c>
      <c r="AE38" s="123">
        <v>496772.82000000024</v>
      </c>
      <c r="AF38" s="124">
        <v>94138.449390000053</v>
      </c>
      <c r="AG38" s="125">
        <v>78414.825683000119</v>
      </c>
      <c r="AH38" s="123">
        <v>464066.48000000021</v>
      </c>
      <c r="AI38" s="124">
        <v>87940.597960000043</v>
      </c>
      <c r="AJ38" s="125">
        <v>67940.800558799936</v>
      </c>
      <c r="AK38" s="123">
        <v>612655.04000000015</v>
      </c>
      <c r="AL38" s="124">
        <v>116098.13008000003</v>
      </c>
      <c r="AM38" s="125">
        <v>91703.06967260009</v>
      </c>
      <c r="AN38" s="139">
        <v>615959.49999999942</v>
      </c>
      <c r="AO38" s="138">
        <v>116724.32524999997</v>
      </c>
      <c r="AP38" s="125">
        <v>93873.992920600038</v>
      </c>
      <c r="AQ38" s="139">
        <v>398801.06</v>
      </c>
      <c r="AR38" s="138">
        <v>75572.800869999992</v>
      </c>
      <c r="AS38" s="125">
        <v>58808.496924600004</v>
      </c>
      <c r="AT38" s="139">
        <v>595452.25999999943</v>
      </c>
      <c r="AU38" s="138">
        <v>112838.20326999997</v>
      </c>
      <c r="AV38" s="125">
        <v>87103.902385400026</v>
      </c>
    </row>
    <row r="39" spans="1:48" x14ac:dyDescent="0.25">
      <c r="A39" s="13">
        <v>35</v>
      </c>
      <c r="B39" s="54" t="s">
        <v>605</v>
      </c>
      <c r="C39" s="49">
        <v>385</v>
      </c>
      <c r="D39" s="129">
        <v>0.5</v>
      </c>
      <c r="E39" s="71" t="s">
        <v>689</v>
      </c>
      <c r="F39" s="73">
        <v>41962</v>
      </c>
      <c r="G39" s="73">
        <v>41962</v>
      </c>
      <c r="H39" s="84" t="s">
        <v>435</v>
      </c>
      <c r="I39" s="63">
        <f t="shared" si="9"/>
        <v>3457470.4</v>
      </c>
      <c r="J39" s="15">
        <f t="shared" si="10"/>
        <v>594581.18468799989</v>
      </c>
      <c r="K39" s="16">
        <f t="shared" si="2"/>
        <v>0.17196999999999998</v>
      </c>
      <c r="L39" s="17">
        <f t="shared" si="11"/>
        <v>477848.90425399994</v>
      </c>
      <c r="M39" s="123">
        <v>294285.80000000016</v>
      </c>
      <c r="N39" s="124">
        <v>50608.329026000043</v>
      </c>
      <c r="O39" s="125">
        <v>41600.365008999994</v>
      </c>
      <c r="P39" s="123">
        <v>257838.34999999971</v>
      </c>
      <c r="Q39" s="124">
        <v>44340.461049500009</v>
      </c>
      <c r="R39" s="125">
        <v>37264.807826499986</v>
      </c>
      <c r="S39" s="123">
        <v>313720.14999999997</v>
      </c>
      <c r="T39" s="124">
        <v>53950.45419550001</v>
      </c>
      <c r="U39" s="125">
        <v>46397.716382000071</v>
      </c>
      <c r="V39" s="123">
        <v>286562.15000000008</v>
      </c>
      <c r="W39" s="124">
        <v>49280.09293549999</v>
      </c>
      <c r="X39" s="125">
        <v>42514.505041000004</v>
      </c>
      <c r="Y39" s="123">
        <v>320384.85000000033</v>
      </c>
      <c r="Z39" s="124">
        <v>55096.582654500002</v>
      </c>
      <c r="AA39" s="125">
        <v>47251.187956000016</v>
      </c>
      <c r="AB39" s="123">
        <v>296226.14999999979</v>
      </c>
      <c r="AC39" s="124">
        <v>50942.011015499971</v>
      </c>
      <c r="AD39" s="125">
        <v>39782.993493499955</v>
      </c>
      <c r="AE39" s="123">
        <v>289781.45000000024</v>
      </c>
      <c r="AF39" s="124">
        <v>49833.715956499924</v>
      </c>
      <c r="AG39" s="125">
        <v>40421.331276999976</v>
      </c>
      <c r="AH39" s="123">
        <v>287862.54999999987</v>
      </c>
      <c r="AI39" s="124">
        <v>49503.72272350001</v>
      </c>
      <c r="AJ39" s="125">
        <v>36807.784183999967</v>
      </c>
      <c r="AK39" s="123">
        <v>281679.45000000013</v>
      </c>
      <c r="AL39" s="124">
        <v>48440.415016499974</v>
      </c>
      <c r="AM39" s="125">
        <v>37250.280651499997</v>
      </c>
      <c r="AN39" s="139">
        <v>255328.19999999981</v>
      </c>
      <c r="AO39" s="138">
        <v>43908.790554000007</v>
      </c>
      <c r="AP39" s="125">
        <v>34334.27605399998</v>
      </c>
      <c r="AQ39" s="139">
        <v>283237.75000000017</v>
      </c>
      <c r="AR39" s="138">
        <v>48708.395867499974</v>
      </c>
      <c r="AS39" s="125">
        <v>37263.634298000034</v>
      </c>
      <c r="AT39" s="139">
        <v>290563.54999999987</v>
      </c>
      <c r="AU39" s="138">
        <v>49968.213693500031</v>
      </c>
      <c r="AV39" s="125">
        <v>36960.02208149997</v>
      </c>
    </row>
    <row r="40" spans="1:48" x14ac:dyDescent="0.25">
      <c r="A40" s="7">
        <v>36</v>
      </c>
      <c r="B40" s="54" t="s">
        <v>454</v>
      </c>
      <c r="C40" s="49">
        <v>235</v>
      </c>
      <c r="D40" s="81">
        <v>2.4</v>
      </c>
      <c r="E40" s="81" t="s">
        <v>689</v>
      </c>
      <c r="F40" s="66">
        <v>41172</v>
      </c>
      <c r="G40" s="66">
        <v>41207</v>
      </c>
      <c r="H40" s="83" t="s">
        <v>253</v>
      </c>
      <c r="I40" s="63">
        <f t="shared" si="9"/>
        <v>0</v>
      </c>
      <c r="J40" s="15">
        <f t="shared" si="10"/>
        <v>0</v>
      </c>
      <c r="K40" s="16" t="e">
        <f t="shared" si="2"/>
        <v>#DIV/0!</v>
      </c>
      <c r="L40" s="17">
        <f t="shared" si="11"/>
        <v>0</v>
      </c>
      <c r="M40" s="123">
        <v>0</v>
      </c>
      <c r="N40" s="124">
        <v>0</v>
      </c>
      <c r="O40" s="125">
        <v>0</v>
      </c>
      <c r="P40" s="123">
        <v>0</v>
      </c>
      <c r="Q40" s="124">
        <v>0</v>
      </c>
      <c r="R40" s="125">
        <v>0</v>
      </c>
      <c r="S40" s="123">
        <v>0</v>
      </c>
      <c r="T40" s="124">
        <v>0</v>
      </c>
      <c r="U40" s="125">
        <v>0</v>
      </c>
      <c r="V40" s="123">
        <v>0</v>
      </c>
      <c r="W40" s="124">
        <v>0</v>
      </c>
      <c r="X40" s="125">
        <v>0</v>
      </c>
      <c r="Y40" s="123">
        <v>0</v>
      </c>
      <c r="Z40" s="124">
        <v>0</v>
      </c>
      <c r="AA40" s="125">
        <v>0</v>
      </c>
      <c r="AB40" s="123">
        <v>0</v>
      </c>
      <c r="AC40" s="124">
        <v>0</v>
      </c>
      <c r="AD40" s="125">
        <v>0</v>
      </c>
      <c r="AE40" s="123">
        <v>0</v>
      </c>
      <c r="AF40" s="124">
        <v>0</v>
      </c>
      <c r="AG40" s="125">
        <v>0</v>
      </c>
      <c r="AH40" s="123">
        <v>0</v>
      </c>
      <c r="AI40" s="124">
        <v>0</v>
      </c>
      <c r="AJ40" s="125">
        <v>0</v>
      </c>
      <c r="AK40" s="123">
        <v>0</v>
      </c>
      <c r="AL40" s="124">
        <v>0</v>
      </c>
      <c r="AM40" s="125">
        <v>0</v>
      </c>
      <c r="AN40" s="139">
        <v>0</v>
      </c>
      <c r="AO40" s="138">
        <v>0</v>
      </c>
      <c r="AP40" s="125">
        <v>0</v>
      </c>
      <c r="AQ40" s="139">
        <v>0</v>
      </c>
      <c r="AR40" s="138">
        <v>0</v>
      </c>
      <c r="AS40" s="125">
        <v>0</v>
      </c>
      <c r="AT40" s="139">
        <v>0</v>
      </c>
      <c r="AU40" s="138">
        <v>0</v>
      </c>
      <c r="AV40" s="125">
        <v>0</v>
      </c>
    </row>
    <row r="41" spans="1:48" x14ac:dyDescent="0.25">
      <c r="A41" s="7">
        <v>37</v>
      </c>
      <c r="B41" s="54" t="s">
        <v>33</v>
      </c>
      <c r="C41" s="49">
        <v>241</v>
      </c>
      <c r="D41" s="81">
        <v>0.81499999999999995</v>
      </c>
      <c r="E41" s="81" t="s">
        <v>689</v>
      </c>
      <c r="F41" s="66">
        <v>41346</v>
      </c>
      <c r="G41" s="66">
        <v>41346</v>
      </c>
      <c r="H41" s="83" t="s">
        <v>651</v>
      </c>
      <c r="I41" s="63">
        <f t="shared" si="9"/>
        <v>4233533.4000000004</v>
      </c>
      <c r="J41" s="15">
        <f t="shared" si="10"/>
        <v>707254.08980399976</v>
      </c>
      <c r="K41" s="16">
        <f t="shared" si="2"/>
        <v>0.16705999999999993</v>
      </c>
      <c r="L41" s="17">
        <f t="shared" si="11"/>
        <v>565425.07472240005</v>
      </c>
      <c r="M41" s="142">
        <v>377835.0399999998</v>
      </c>
      <c r="N41" s="140">
        <v>63121.12178239999</v>
      </c>
      <c r="O41" s="141">
        <v>51353.886852799995</v>
      </c>
      <c r="P41" s="142">
        <v>377085.95999999996</v>
      </c>
      <c r="Q41" s="140">
        <v>62995.98047759998</v>
      </c>
      <c r="R41" s="141">
        <v>52363.818203800074</v>
      </c>
      <c r="S41" s="142">
        <v>389732.56000000006</v>
      </c>
      <c r="T41" s="140">
        <v>65108.721473600002</v>
      </c>
      <c r="U41" s="141">
        <v>55746.271724400009</v>
      </c>
      <c r="V41" s="142">
        <v>363998.64000000019</v>
      </c>
      <c r="W41" s="140">
        <v>60809.612798400005</v>
      </c>
      <c r="X41" s="141">
        <v>52349.140501200018</v>
      </c>
      <c r="Y41" s="142">
        <v>380698.74000000034</v>
      </c>
      <c r="Z41" s="140">
        <v>63599.531504400082</v>
      </c>
      <c r="AA41" s="141">
        <v>54272.702695999964</v>
      </c>
      <c r="AB41" s="142">
        <v>333565.16000000009</v>
      </c>
      <c r="AC41" s="140">
        <v>55725.395629600003</v>
      </c>
      <c r="AD41" s="141">
        <v>42901.989249199956</v>
      </c>
      <c r="AE41" s="142">
        <v>362913.76000000013</v>
      </c>
      <c r="AF41" s="140">
        <v>60628.372745600027</v>
      </c>
      <c r="AG41" s="141">
        <v>49154.018328800026</v>
      </c>
      <c r="AH41" s="142">
        <v>348303.79999999987</v>
      </c>
      <c r="AI41" s="140">
        <v>58187.632827999936</v>
      </c>
      <c r="AJ41" s="141">
        <v>43165.63770599998</v>
      </c>
      <c r="AK41" s="142">
        <v>319245.94000000006</v>
      </c>
      <c r="AL41" s="140">
        <v>53333.226736400014</v>
      </c>
      <c r="AM41" s="141">
        <v>40640.298919599969</v>
      </c>
      <c r="AN41" s="139">
        <v>336083.51999999996</v>
      </c>
      <c r="AO41" s="138">
        <v>56146.11285119992</v>
      </c>
      <c r="AP41" s="125">
        <v>43471.944765599983</v>
      </c>
      <c r="AQ41" s="139">
        <v>315874.89999999979</v>
      </c>
      <c r="AR41" s="138">
        <v>52770.060793999954</v>
      </c>
      <c r="AS41" s="125">
        <v>39818.537060600022</v>
      </c>
      <c r="AT41" s="139">
        <v>328195.3799999996</v>
      </c>
      <c r="AU41" s="138">
        <v>54828.320182799966</v>
      </c>
      <c r="AV41" s="125">
        <v>40186.828714399999</v>
      </c>
    </row>
    <row r="42" spans="1:48" x14ac:dyDescent="0.25">
      <c r="A42" s="13">
        <v>38</v>
      </c>
      <c r="B42" s="55" t="s">
        <v>34</v>
      </c>
      <c r="C42" s="120">
        <v>244</v>
      </c>
      <c r="D42" s="81">
        <v>1.998</v>
      </c>
      <c r="E42" s="81" t="s">
        <v>688</v>
      </c>
      <c r="F42" s="66">
        <v>40673</v>
      </c>
      <c r="G42" s="66">
        <v>40673</v>
      </c>
      <c r="H42" s="83" t="s">
        <v>254</v>
      </c>
      <c r="I42" s="63">
        <f t="shared" si="9"/>
        <v>8006270.8000000017</v>
      </c>
      <c r="J42" s="15">
        <f t="shared" si="10"/>
        <v>1517188.3166000003</v>
      </c>
      <c r="K42" s="16">
        <f t="shared" si="2"/>
        <v>0.1895</v>
      </c>
      <c r="L42" s="17">
        <f t="shared" si="11"/>
        <v>1251686.239911</v>
      </c>
      <c r="M42" s="123">
        <v>863445.5</v>
      </c>
      <c r="N42" s="124">
        <v>163622.92225000012</v>
      </c>
      <c r="O42" s="125">
        <v>136881.069498</v>
      </c>
      <c r="P42" s="123">
        <v>804241.30000000075</v>
      </c>
      <c r="Q42" s="124">
        <v>152403.72635000004</v>
      </c>
      <c r="R42" s="125">
        <v>129221.87401200009</v>
      </c>
      <c r="S42" s="123">
        <v>837356.90000000037</v>
      </c>
      <c r="T42" s="124">
        <v>158679.13255000013</v>
      </c>
      <c r="U42" s="125">
        <v>138536.197923</v>
      </c>
      <c r="V42" s="123">
        <v>744957.89999999991</v>
      </c>
      <c r="W42" s="124">
        <v>141169.52205000003</v>
      </c>
      <c r="X42" s="125">
        <v>123652.1541799999</v>
      </c>
      <c r="Y42" s="123">
        <v>645387.09999999974</v>
      </c>
      <c r="Z42" s="124">
        <v>122300.85545000002</v>
      </c>
      <c r="AA42" s="125">
        <v>106548.75183800013</v>
      </c>
      <c r="AB42" s="123">
        <v>500522.29999999976</v>
      </c>
      <c r="AC42" s="124">
        <v>94848.975849999988</v>
      </c>
      <c r="AD42" s="125">
        <v>75544.62391999994</v>
      </c>
      <c r="AE42" s="123">
        <v>496665.6999999999</v>
      </c>
      <c r="AF42" s="124">
        <v>94118.150149999987</v>
      </c>
      <c r="AG42" s="125">
        <v>78729.150635000013</v>
      </c>
      <c r="AH42" s="123">
        <v>433009.69999999978</v>
      </c>
      <c r="AI42" s="124">
        <v>82055.338150000011</v>
      </c>
      <c r="AJ42" s="125">
        <v>63185.584450999959</v>
      </c>
      <c r="AK42" s="123">
        <v>473487.00000000017</v>
      </c>
      <c r="AL42" s="124">
        <v>89725.786500000133</v>
      </c>
      <c r="AM42" s="125">
        <v>71896.471792000011</v>
      </c>
      <c r="AN42" s="139">
        <v>608182.8000000004</v>
      </c>
      <c r="AO42" s="138">
        <v>115250.64060000006</v>
      </c>
      <c r="AP42" s="125">
        <v>93324.351781000063</v>
      </c>
      <c r="AQ42" s="139">
        <v>784599.20000000007</v>
      </c>
      <c r="AR42" s="138">
        <v>148681.54840000006</v>
      </c>
      <c r="AS42" s="125">
        <v>116662.91667100006</v>
      </c>
      <c r="AT42" s="139">
        <v>814415.40000000014</v>
      </c>
      <c r="AU42" s="138">
        <v>154331.71829999989</v>
      </c>
      <c r="AV42" s="125">
        <v>117503.09321000005</v>
      </c>
    </row>
    <row r="43" spans="1:48" x14ac:dyDescent="0.25">
      <c r="A43" s="7">
        <v>39</v>
      </c>
      <c r="B43" s="54" t="s">
        <v>35</v>
      </c>
      <c r="C43" s="49">
        <v>251</v>
      </c>
      <c r="D43" s="81">
        <v>0.998</v>
      </c>
      <c r="E43" s="81" t="s">
        <v>688</v>
      </c>
      <c r="F43" s="66">
        <v>40739</v>
      </c>
      <c r="G43" s="66">
        <v>40739</v>
      </c>
      <c r="H43" s="83" t="s">
        <v>436</v>
      </c>
      <c r="I43" s="63">
        <f t="shared" si="9"/>
        <v>7667072.8799999962</v>
      </c>
      <c r="J43" s="15">
        <f t="shared" si="10"/>
        <v>1476601.5659592003</v>
      </c>
      <c r="K43" s="16">
        <f t="shared" si="2"/>
        <v>0.19259000000000012</v>
      </c>
      <c r="L43" s="17">
        <f t="shared" si="11"/>
        <v>1216732.5067668001</v>
      </c>
      <c r="M43" s="123">
        <v>643445.04</v>
      </c>
      <c r="N43" s="124">
        <v>123921.08025360026</v>
      </c>
      <c r="O43" s="125">
        <v>104127.4954728</v>
      </c>
      <c r="P43" s="123">
        <v>603380.15999999945</v>
      </c>
      <c r="Q43" s="124">
        <v>116204.98501439994</v>
      </c>
      <c r="R43" s="125">
        <v>99393.795212400015</v>
      </c>
      <c r="S43" s="123">
        <v>644314.80000000028</v>
      </c>
      <c r="T43" s="124">
        <v>124088.58733199989</v>
      </c>
      <c r="U43" s="125">
        <v>108615.04996499982</v>
      </c>
      <c r="V43" s="123">
        <v>627308.21999999986</v>
      </c>
      <c r="W43" s="124">
        <v>120813.29008980004</v>
      </c>
      <c r="X43" s="125">
        <v>106176.39532439985</v>
      </c>
      <c r="Y43" s="123">
        <v>664936.799999999</v>
      </c>
      <c r="Z43" s="124">
        <v>128060.17831200013</v>
      </c>
      <c r="AA43" s="125">
        <v>111834.11294460001</v>
      </c>
      <c r="AB43" s="123">
        <v>623826.47999999975</v>
      </c>
      <c r="AC43" s="124">
        <v>120142.74178319998</v>
      </c>
      <c r="AD43" s="125">
        <v>96227.224096799997</v>
      </c>
      <c r="AE43" s="123">
        <v>641096.75999999966</v>
      </c>
      <c r="AF43" s="124">
        <v>123468.82500839994</v>
      </c>
      <c r="AG43" s="125">
        <v>103166.45357640013</v>
      </c>
      <c r="AH43" s="123">
        <v>650627.27999999945</v>
      </c>
      <c r="AI43" s="124">
        <v>125304.30785520007</v>
      </c>
      <c r="AJ43" s="125">
        <v>97131.463018799986</v>
      </c>
      <c r="AK43" s="123">
        <v>640664.04</v>
      </c>
      <c r="AL43" s="124">
        <v>123385.4874635999</v>
      </c>
      <c r="AM43" s="125">
        <v>97826.489910600023</v>
      </c>
      <c r="AN43" s="139">
        <v>645492.77999999863</v>
      </c>
      <c r="AO43" s="138">
        <v>124315.45450020004</v>
      </c>
      <c r="AP43" s="125">
        <v>100051.64009399997</v>
      </c>
      <c r="AQ43" s="139">
        <v>640474.91999999969</v>
      </c>
      <c r="AR43" s="138">
        <v>123349.06484280012</v>
      </c>
      <c r="AS43" s="125">
        <v>97181.931467999952</v>
      </c>
      <c r="AT43" s="139">
        <v>641505.60000000021</v>
      </c>
      <c r="AU43" s="138">
        <v>123547.56350400002</v>
      </c>
      <c r="AV43" s="125">
        <v>95000.455683000095</v>
      </c>
    </row>
    <row r="44" spans="1:48" x14ac:dyDescent="0.25">
      <c r="A44" s="7">
        <v>40</v>
      </c>
      <c r="B44" s="54" t="s">
        <v>573</v>
      </c>
      <c r="C44" s="49">
        <v>261</v>
      </c>
      <c r="D44" s="81">
        <v>0.8</v>
      </c>
      <c r="E44" s="81" t="s">
        <v>688</v>
      </c>
      <c r="F44" s="66">
        <v>41185</v>
      </c>
      <c r="G44" s="66">
        <v>41185</v>
      </c>
      <c r="H44" s="83" t="s">
        <v>255</v>
      </c>
      <c r="I44" s="63">
        <f t="shared" si="9"/>
        <v>4685658.8400000008</v>
      </c>
      <c r="J44" s="15">
        <f t="shared" si="10"/>
        <v>944347.68261359993</v>
      </c>
      <c r="K44" s="16">
        <f t="shared" si="2"/>
        <v>0.20153999999999994</v>
      </c>
      <c r="L44" s="17">
        <f t="shared" si="11"/>
        <v>782500.34719119978</v>
      </c>
      <c r="M44" s="123">
        <v>358976.5999999998</v>
      </c>
      <c r="N44" s="124">
        <v>72348.143964000061</v>
      </c>
      <c r="O44" s="125">
        <v>61567.34379099997</v>
      </c>
      <c r="P44" s="123">
        <v>318706.9800000001</v>
      </c>
      <c r="Q44" s="124">
        <v>64232.204749200035</v>
      </c>
      <c r="R44" s="125">
        <v>55409.722487600004</v>
      </c>
      <c r="S44" s="123">
        <v>406128.67999999993</v>
      </c>
      <c r="T44" s="124">
        <v>81851.174167199875</v>
      </c>
      <c r="U44" s="125">
        <v>72197.916862599988</v>
      </c>
      <c r="V44" s="123">
        <v>376013.5400000001</v>
      </c>
      <c r="W44" s="124">
        <v>75781.768851599962</v>
      </c>
      <c r="X44" s="125">
        <v>66746.351240999997</v>
      </c>
      <c r="Y44" s="123">
        <v>368078.31999999989</v>
      </c>
      <c r="Z44" s="124">
        <v>74182.504612800039</v>
      </c>
      <c r="AA44" s="125">
        <v>65000.251086000018</v>
      </c>
      <c r="AB44" s="123">
        <v>280842.57999999996</v>
      </c>
      <c r="AC44" s="124">
        <v>56601.013573199984</v>
      </c>
      <c r="AD44" s="125">
        <v>45343.69474419998</v>
      </c>
      <c r="AE44" s="123">
        <v>325209.3600000008</v>
      </c>
      <c r="AF44" s="124">
        <v>65542.694414399914</v>
      </c>
      <c r="AG44" s="125">
        <v>55157.052899600014</v>
      </c>
      <c r="AH44" s="123">
        <v>383334.8800000003</v>
      </c>
      <c r="AI44" s="124">
        <v>77257.311715200092</v>
      </c>
      <c r="AJ44" s="125">
        <v>60743.819686400006</v>
      </c>
      <c r="AK44" s="123">
        <v>447340.19999999955</v>
      </c>
      <c r="AL44" s="124">
        <v>90156.943907999987</v>
      </c>
      <c r="AM44" s="125">
        <v>72424.888193199949</v>
      </c>
      <c r="AN44" s="139">
        <v>499699.79999999987</v>
      </c>
      <c r="AO44" s="138">
        <v>100709.49769199996</v>
      </c>
      <c r="AP44" s="125">
        <v>81893.320523399991</v>
      </c>
      <c r="AQ44" s="139">
        <v>447115.28000000055</v>
      </c>
      <c r="AR44" s="138">
        <v>90111.613531199953</v>
      </c>
      <c r="AS44" s="125">
        <v>71898.044578200017</v>
      </c>
      <c r="AT44" s="139">
        <v>474212.61999999982</v>
      </c>
      <c r="AU44" s="138">
        <v>95572.811434799951</v>
      </c>
      <c r="AV44" s="125">
        <v>74117.941097999967</v>
      </c>
    </row>
    <row r="45" spans="1:48" x14ac:dyDescent="0.25">
      <c r="A45" s="13">
        <v>41</v>
      </c>
      <c r="B45" s="54" t="s">
        <v>455</v>
      </c>
      <c r="C45" s="49">
        <v>266</v>
      </c>
      <c r="D45" s="81">
        <v>0.499</v>
      </c>
      <c r="E45" s="81" t="s">
        <v>689</v>
      </c>
      <c r="F45" s="66">
        <v>41339</v>
      </c>
      <c r="G45" s="66">
        <v>41347</v>
      </c>
      <c r="H45" s="83" t="s">
        <v>256</v>
      </c>
      <c r="I45" s="63">
        <f t="shared" si="9"/>
        <v>3665243</v>
      </c>
      <c r="J45" s="15">
        <f t="shared" si="10"/>
        <v>630311.83871000027</v>
      </c>
      <c r="K45" s="16">
        <f t="shared" si="2"/>
        <v>0.17197000000000007</v>
      </c>
      <c r="L45" s="17">
        <f t="shared" si="11"/>
        <v>506837.39388300007</v>
      </c>
      <c r="M45" s="123">
        <v>321644.69999999995</v>
      </c>
      <c r="N45" s="124">
        <v>55313.239058999963</v>
      </c>
      <c r="O45" s="125">
        <v>45416.446612</v>
      </c>
      <c r="P45" s="123">
        <v>307199.30000000051</v>
      </c>
      <c r="Q45" s="124">
        <v>52829.063620999972</v>
      </c>
      <c r="R45" s="125">
        <v>44210.760610999991</v>
      </c>
      <c r="S45" s="123">
        <v>334601.9000000002</v>
      </c>
      <c r="T45" s="124">
        <v>57541.488743000024</v>
      </c>
      <c r="U45" s="125">
        <v>49538.889974000085</v>
      </c>
      <c r="V45" s="123">
        <v>323663.50000000012</v>
      </c>
      <c r="W45" s="124">
        <v>55660.412095000036</v>
      </c>
      <c r="X45" s="125">
        <v>48088.326792999964</v>
      </c>
      <c r="Y45" s="123">
        <v>328919.69999999978</v>
      </c>
      <c r="Z45" s="124">
        <v>56564.320809000106</v>
      </c>
      <c r="AA45" s="125">
        <v>48518.818708000021</v>
      </c>
      <c r="AB45" s="123">
        <v>302318.30000000034</v>
      </c>
      <c r="AC45" s="124">
        <v>51989.678050999981</v>
      </c>
      <c r="AD45" s="125">
        <v>40216.193908000001</v>
      </c>
      <c r="AE45" s="123">
        <v>272893.29999999981</v>
      </c>
      <c r="AF45" s="124">
        <v>46929.460800999987</v>
      </c>
      <c r="AG45" s="125">
        <v>38154.215015000009</v>
      </c>
      <c r="AH45" s="123">
        <v>228028.79999999981</v>
      </c>
      <c r="AI45" s="124">
        <v>39214.112736000039</v>
      </c>
      <c r="AJ45" s="125">
        <v>29128.055900000014</v>
      </c>
      <c r="AK45" s="123">
        <v>302174.09999999974</v>
      </c>
      <c r="AL45" s="124">
        <v>51964.879977000041</v>
      </c>
      <c r="AM45" s="125">
        <v>39878.648604999988</v>
      </c>
      <c r="AN45" s="139">
        <v>323258.89999999973</v>
      </c>
      <c r="AO45" s="138">
        <v>55590.833032999974</v>
      </c>
      <c r="AP45" s="125">
        <v>43358.88904300001</v>
      </c>
      <c r="AQ45" s="139">
        <v>306080.39999999979</v>
      </c>
      <c r="AR45" s="138">
        <v>52636.646388000074</v>
      </c>
      <c r="AS45" s="125">
        <v>40100.13952099999</v>
      </c>
      <c r="AT45" s="139">
        <v>314460.09999999998</v>
      </c>
      <c r="AU45" s="138">
        <v>54077.703396999961</v>
      </c>
      <c r="AV45" s="125">
        <v>40228.009192999962</v>
      </c>
    </row>
    <row r="46" spans="1:48" x14ac:dyDescent="0.25">
      <c r="A46" s="7">
        <v>42</v>
      </c>
      <c r="B46" s="54" t="s">
        <v>36</v>
      </c>
      <c r="C46" s="49">
        <v>276</v>
      </c>
      <c r="D46" s="81">
        <v>0.221</v>
      </c>
      <c r="E46" s="81" t="s">
        <v>689</v>
      </c>
      <c r="F46" s="66">
        <v>41533</v>
      </c>
      <c r="G46" s="66">
        <v>41561</v>
      </c>
      <c r="H46" s="83" t="s">
        <v>437</v>
      </c>
      <c r="I46" s="63">
        <f t="shared" si="9"/>
        <v>701951.02299999981</v>
      </c>
      <c r="J46" s="15">
        <f t="shared" si="10"/>
        <v>125712.40870907</v>
      </c>
      <c r="K46" s="16">
        <f t="shared" si="2"/>
        <v>0.17909000000000005</v>
      </c>
      <c r="L46" s="17">
        <f t="shared" si="11"/>
        <v>102505.94969670998</v>
      </c>
      <c r="M46" s="123">
        <v>64301.234999999971</v>
      </c>
      <c r="N46" s="124">
        <v>11515.708176150003</v>
      </c>
      <c r="O46" s="125">
        <v>9511.6183733100024</v>
      </c>
      <c r="P46" s="123">
        <v>67341.880000000048</v>
      </c>
      <c r="Q46" s="124">
        <v>12060.257289200004</v>
      </c>
      <c r="R46" s="125">
        <v>10187.279451249988</v>
      </c>
      <c r="S46" s="123">
        <v>68162.677999999985</v>
      </c>
      <c r="T46" s="124">
        <v>12207.254003020007</v>
      </c>
      <c r="U46" s="125">
        <v>10561.347493190002</v>
      </c>
      <c r="V46" s="123">
        <v>67123.773000000059</v>
      </c>
      <c r="W46" s="124">
        <v>12021.196506569991</v>
      </c>
      <c r="X46" s="125">
        <v>10438.989907370002</v>
      </c>
      <c r="Y46" s="123">
        <v>63203.818000000021</v>
      </c>
      <c r="Z46" s="124">
        <v>11319.171765620007</v>
      </c>
      <c r="AA46" s="125">
        <v>9768.6569680200064</v>
      </c>
      <c r="AB46" s="123">
        <v>58127.747999999978</v>
      </c>
      <c r="AC46" s="124">
        <v>10410.09838932001</v>
      </c>
      <c r="AD46" s="125">
        <v>8086.482828809998</v>
      </c>
      <c r="AE46" s="123">
        <v>57854.952999999972</v>
      </c>
      <c r="AF46" s="124">
        <v>10361.24353277</v>
      </c>
      <c r="AG46" s="125">
        <v>8583.7255725799951</v>
      </c>
      <c r="AH46" s="123">
        <v>50462.638999999974</v>
      </c>
      <c r="AI46" s="124">
        <v>9037.3540185099919</v>
      </c>
      <c r="AJ46" s="125">
        <v>6799.6737214799996</v>
      </c>
      <c r="AK46" s="123">
        <v>46931.726999999948</v>
      </c>
      <c r="AL46" s="124">
        <v>8405.0029884299965</v>
      </c>
      <c r="AM46" s="125">
        <v>6576.0400907200074</v>
      </c>
      <c r="AN46" s="139">
        <v>57123.657999999989</v>
      </c>
      <c r="AO46" s="138">
        <v>10230.275911219989</v>
      </c>
      <c r="AP46" s="125">
        <v>8059.7077485099917</v>
      </c>
      <c r="AQ46" s="139">
        <v>43706.12700000003</v>
      </c>
      <c r="AR46" s="138">
        <v>7827.3302844299988</v>
      </c>
      <c r="AS46" s="125">
        <v>6133.6983291000015</v>
      </c>
      <c r="AT46" s="139">
        <v>57610.787000000033</v>
      </c>
      <c r="AU46" s="138">
        <v>10317.515843830004</v>
      </c>
      <c r="AV46" s="125">
        <v>7798.7292123699954</v>
      </c>
    </row>
    <row r="47" spans="1:48" x14ac:dyDescent="0.25">
      <c r="A47" s="7">
        <v>43</v>
      </c>
      <c r="B47" s="54" t="s">
        <v>610</v>
      </c>
      <c r="C47" s="49">
        <v>41</v>
      </c>
      <c r="D47" s="81">
        <v>0.26</v>
      </c>
      <c r="E47" s="81" t="s">
        <v>688</v>
      </c>
      <c r="F47" s="66">
        <v>39756</v>
      </c>
      <c r="G47" s="66">
        <v>39783</v>
      </c>
      <c r="H47" s="83" t="s">
        <v>652</v>
      </c>
      <c r="I47" s="63">
        <f t="shared" si="9"/>
        <v>1381749.1763999995</v>
      </c>
      <c r="J47" s="15">
        <f t="shared" si="10"/>
        <v>235035.53490564009</v>
      </c>
      <c r="K47" s="16">
        <f t="shared" si="2"/>
        <v>0.17010000000000011</v>
      </c>
      <c r="L47" s="17">
        <f t="shared" si="11"/>
        <v>186864.85154509198</v>
      </c>
      <c r="M47" s="123">
        <v>106556.03399999987</v>
      </c>
      <c r="N47" s="124">
        <v>18125.18138340002</v>
      </c>
      <c r="O47" s="125">
        <v>14786.260037028011</v>
      </c>
      <c r="P47" s="123">
        <v>99730.286400000026</v>
      </c>
      <c r="Q47" s="124">
        <v>16964.121716640013</v>
      </c>
      <c r="R47" s="125">
        <v>14143.839130596003</v>
      </c>
      <c r="S47" s="123">
        <v>106675.73160000006</v>
      </c>
      <c r="T47" s="124">
        <v>18145.541945160003</v>
      </c>
      <c r="U47" s="125">
        <v>15532.001387219996</v>
      </c>
      <c r="V47" s="123">
        <v>112583.63520000002</v>
      </c>
      <c r="W47" s="124">
        <v>19150.476347520009</v>
      </c>
      <c r="X47" s="125">
        <v>16455.402238296007</v>
      </c>
      <c r="Y47" s="123">
        <v>114612.94799999992</v>
      </c>
      <c r="Z47" s="124">
        <v>19495.662454799989</v>
      </c>
      <c r="AA47" s="125">
        <v>16629.654247620012</v>
      </c>
      <c r="AB47" s="123">
        <v>118456.48080000009</v>
      </c>
      <c r="AC47" s="124">
        <v>20149.447384080002</v>
      </c>
      <c r="AD47" s="125">
        <v>15419.518679603992</v>
      </c>
      <c r="AE47" s="123">
        <v>116996.90639999993</v>
      </c>
      <c r="AF47" s="124">
        <v>19901.173778640001</v>
      </c>
      <c r="AG47" s="125">
        <v>16089.301361219999</v>
      </c>
      <c r="AH47" s="123">
        <v>117665.54519999986</v>
      </c>
      <c r="AI47" s="124">
        <v>20014.909238520013</v>
      </c>
      <c r="AJ47" s="125">
        <v>14844.993858636</v>
      </c>
      <c r="AK47" s="123">
        <v>115686.16799999992</v>
      </c>
      <c r="AL47" s="124">
        <v>19678.217176800004</v>
      </c>
      <c r="AM47" s="125">
        <v>15006.799463075986</v>
      </c>
      <c r="AN47" s="139">
        <v>121878.9096</v>
      </c>
      <c r="AO47" s="138">
        <v>20731.602522960013</v>
      </c>
      <c r="AP47" s="125">
        <v>16096.104752928002</v>
      </c>
      <c r="AQ47" s="139">
        <v>123420.30359999997</v>
      </c>
      <c r="AR47" s="138">
        <v>20993.793642360015</v>
      </c>
      <c r="AS47" s="125">
        <v>15889.132288716</v>
      </c>
      <c r="AT47" s="139">
        <v>127486.22759999985</v>
      </c>
      <c r="AU47" s="138">
        <v>21685.407314759988</v>
      </c>
      <c r="AV47" s="125">
        <v>15971.84410015198</v>
      </c>
    </row>
    <row r="48" spans="1:48" x14ac:dyDescent="0.25">
      <c r="A48" s="13">
        <v>44</v>
      </c>
      <c r="B48" s="54" t="s">
        <v>592</v>
      </c>
      <c r="C48" s="49">
        <v>367</v>
      </c>
      <c r="D48" s="81">
        <v>0.98</v>
      </c>
      <c r="E48" s="81" t="s">
        <v>689</v>
      </c>
      <c r="F48" s="66">
        <v>41486</v>
      </c>
      <c r="G48" s="66">
        <v>41486</v>
      </c>
      <c r="H48" s="83" t="s">
        <v>257</v>
      </c>
      <c r="I48" s="63">
        <f t="shared" si="9"/>
        <v>7264626.1199999973</v>
      </c>
      <c r="J48" s="15">
        <f t="shared" si="10"/>
        <v>1213628.4396072</v>
      </c>
      <c r="K48" s="16">
        <f t="shared" si="2"/>
        <v>0.16706000000000007</v>
      </c>
      <c r="L48" s="17">
        <f t="shared" si="11"/>
        <v>969054.04676399985</v>
      </c>
      <c r="M48" s="123">
        <v>652647.35999999987</v>
      </c>
      <c r="N48" s="124">
        <v>109031.26796160008</v>
      </c>
      <c r="O48" s="125">
        <v>88892.169276000044</v>
      </c>
      <c r="P48" s="123">
        <v>603882.11999999965</v>
      </c>
      <c r="Q48" s="124">
        <v>100884.5469672</v>
      </c>
      <c r="R48" s="125">
        <v>83972.194057199944</v>
      </c>
      <c r="S48" s="123">
        <v>626216.51999999932</v>
      </c>
      <c r="T48" s="124">
        <v>104615.73183120004</v>
      </c>
      <c r="U48" s="125">
        <v>89527.758070800075</v>
      </c>
      <c r="V48" s="123">
        <v>614306.99999999919</v>
      </c>
      <c r="W48" s="124">
        <v>102626.12741999999</v>
      </c>
      <c r="X48" s="125">
        <v>88232.5669872</v>
      </c>
      <c r="Y48" s="123">
        <v>640150.92000000016</v>
      </c>
      <c r="Z48" s="124">
        <v>106943.61269520012</v>
      </c>
      <c r="AA48" s="125">
        <v>91279.770134399994</v>
      </c>
      <c r="AB48" s="123">
        <v>595444.91999999958</v>
      </c>
      <c r="AC48" s="124">
        <v>99475.028335199997</v>
      </c>
      <c r="AD48" s="125">
        <v>76701.014346000025</v>
      </c>
      <c r="AE48" s="123">
        <v>616024.31999999995</v>
      </c>
      <c r="AF48" s="124">
        <v>102913.02289919987</v>
      </c>
      <c r="AG48" s="125">
        <v>83413.136647199848</v>
      </c>
      <c r="AH48" s="123">
        <v>639804.36000000068</v>
      </c>
      <c r="AI48" s="124">
        <v>106885.71638159998</v>
      </c>
      <c r="AJ48" s="125">
        <v>79241.505505199952</v>
      </c>
      <c r="AK48" s="123">
        <v>599697.4800000001</v>
      </c>
      <c r="AL48" s="124">
        <v>100185.46100880008</v>
      </c>
      <c r="AM48" s="125">
        <v>76228.299850799958</v>
      </c>
      <c r="AN48" s="139">
        <v>647168.04</v>
      </c>
      <c r="AO48" s="138">
        <v>108115.89276239999</v>
      </c>
      <c r="AP48" s="125">
        <v>83779.690041600101</v>
      </c>
      <c r="AQ48" s="139">
        <v>571661.39999999944</v>
      </c>
      <c r="AR48" s="138">
        <v>95501.753484000044</v>
      </c>
      <c r="AS48" s="125">
        <v>72180.503426399941</v>
      </c>
      <c r="AT48" s="139">
        <v>457621.67999999988</v>
      </c>
      <c r="AU48" s="138">
        <v>76450.277860799906</v>
      </c>
      <c r="AV48" s="125">
        <v>55605.438421199971</v>
      </c>
    </row>
    <row r="49" spans="1:50" x14ac:dyDescent="0.25">
      <c r="A49" s="7">
        <v>45</v>
      </c>
      <c r="B49" s="54" t="s">
        <v>497</v>
      </c>
      <c r="C49" s="49">
        <v>289</v>
      </c>
      <c r="D49" s="81">
        <v>1.998</v>
      </c>
      <c r="E49" s="81" t="s">
        <v>689</v>
      </c>
      <c r="F49" s="66">
        <v>40821</v>
      </c>
      <c r="G49" s="66">
        <v>41640</v>
      </c>
      <c r="H49" s="83" t="s">
        <v>559</v>
      </c>
      <c r="I49" s="63">
        <f t="shared" si="9"/>
        <v>0</v>
      </c>
      <c r="J49" s="15">
        <f t="shared" si="10"/>
        <v>0</v>
      </c>
      <c r="K49" s="16" t="e">
        <f t="shared" ref="K49" si="12">J49/I49</f>
        <v>#DIV/0!</v>
      </c>
      <c r="L49" s="17">
        <f t="shared" si="11"/>
        <v>0</v>
      </c>
      <c r="M49" s="123">
        <v>0</v>
      </c>
      <c r="N49" s="124">
        <v>0</v>
      </c>
      <c r="O49" s="125">
        <v>0</v>
      </c>
      <c r="P49" s="123">
        <v>0</v>
      </c>
      <c r="Q49" s="124">
        <v>0</v>
      </c>
      <c r="R49" s="125">
        <v>0</v>
      </c>
      <c r="S49" s="123">
        <v>0</v>
      </c>
      <c r="T49" s="124">
        <v>0</v>
      </c>
      <c r="U49" s="125">
        <v>0</v>
      </c>
      <c r="V49" s="123">
        <v>0</v>
      </c>
      <c r="W49" s="124">
        <v>0</v>
      </c>
      <c r="X49" s="125">
        <v>0</v>
      </c>
      <c r="Y49" s="123">
        <v>0</v>
      </c>
      <c r="Z49" s="124">
        <v>0</v>
      </c>
      <c r="AA49" s="125">
        <v>0</v>
      </c>
      <c r="AB49" s="123">
        <v>0</v>
      </c>
      <c r="AC49" s="124">
        <v>0</v>
      </c>
      <c r="AD49" s="125">
        <v>0</v>
      </c>
      <c r="AE49" s="123">
        <v>0</v>
      </c>
      <c r="AF49" s="124">
        <v>0</v>
      </c>
      <c r="AG49" s="125">
        <v>0</v>
      </c>
      <c r="AH49" s="123">
        <v>0</v>
      </c>
      <c r="AI49" s="124">
        <v>0</v>
      </c>
      <c r="AJ49" s="125">
        <v>0</v>
      </c>
      <c r="AK49" s="123">
        <v>0</v>
      </c>
      <c r="AL49" s="124">
        <v>0</v>
      </c>
      <c r="AM49" s="125">
        <v>0</v>
      </c>
      <c r="AN49" s="139">
        <v>0</v>
      </c>
      <c r="AO49" s="138">
        <v>0</v>
      </c>
      <c r="AP49" s="125">
        <v>0</v>
      </c>
      <c r="AQ49" s="139">
        <v>0</v>
      </c>
      <c r="AR49" s="138">
        <v>0</v>
      </c>
      <c r="AS49" s="125">
        <v>0</v>
      </c>
      <c r="AT49" s="139">
        <v>0</v>
      </c>
      <c r="AU49" s="138">
        <v>0</v>
      </c>
      <c r="AV49" s="125">
        <v>0</v>
      </c>
    </row>
    <row r="50" spans="1:50" x14ac:dyDescent="0.25">
      <c r="A50" s="7">
        <v>46</v>
      </c>
      <c r="B50" s="54" t="s">
        <v>37</v>
      </c>
      <c r="C50" s="49">
        <v>25</v>
      </c>
      <c r="D50" s="81">
        <v>0.95</v>
      </c>
      <c r="E50" s="81" t="s">
        <v>688</v>
      </c>
      <c r="F50" s="66">
        <v>40854</v>
      </c>
      <c r="G50" s="66">
        <v>40854</v>
      </c>
      <c r="H50" s="83" t="s">
        <v>258</v>
      </c>
      <c r="I50" s="63">
        <f t="shared" si="9"/>
        <v>7389623.5</v>
      </c>
      <c r="J50" s="15">
        <f t="shared" si="10"/>
        <v>1327915.34295</v>
      </c>
      <c r="K50" s="16">
        <f t="shared" si="2"/>
        <v>0.1797</v>
      </c>
      <c r="L50" s="17">
        <f t="shared" si="11"/>
        <v>1076039.4660199999</v>
      </c>
      <c r="M50" s="123">
        <v>689881.5</v>
      </c>
      <c r="N50" s="124">
        <v>123971.70555000006</v>
      </c>
      <c r="O50" s="125">
        <v>102717.68761500008</v>
      </c>
      <c r="P50" s="123">
        <v>616394.5</v>
      </c>
      <c r="Q50" s="124">
        <v>110766.09164999993</v>
      </c>
      <c r="R50" s="125">
        <v>93468.028899999947</v>
      </c>
      <c r="S50" s="123">
        <v>647495.5</v>
      </c>
      <c r="T50" s="124">
        <v>116354.94135000014</v>
      </c>
      <c r="U50" s="125">
        <v>100863.60137</v>
      </c>
      <c r="V50" s="123">
        <v>516943.5</v>
      </c>
      <c r="W50" s="124">
        <v>92894.74695000003</v>
      </c>
      <c r="X50" s="125">
        <v>80968.554890000029</v>
      </c>
      <c r="Y50" s="123">
        <v>587749.5</v>
      </c>
      <c r="Z50" s="124">
        <v>105618.5851499999</v>
      </c>
      <c r="AA50" s="125">
        <v>91089.974239999952</v>
      </c>
      <c r="AB50" s="123">
        <v>586645</v>
      </c>
      <c r="AC50" s="124">
        <v>105420.10649999994</v>
      </c>
      <c r="AD50" s="125">
        <v>82723.42078499998</v>
      </c>
      <c r="AE50" s="123">
        <v>618021.5</v>
      </c>
      <c r="AF50" s="124">
        <v>111058.46355000003</v>
      </c>
      <c r="AG50" s="125">
        <v>91534.080335000108</v>
      </c>
      <c r="AH50" s="123">
        <v>628178</v>
      </c>
      <c r="AI50" s="124">
        <v>112883.58660000001</v>
      </c>
      <c r="AJ50" s="125">
        <v>85614.992879999947</v>
      </c>
      <c r="AK50" s="123">
        <v>605481.5</v>
      </c>
      <c r="AL50" s="124">
        <v>108805.02554999989</v>
      </c>
      <c r="AM50" s="125">
        <v>84723.6553999998</v>
      </c>
      <c r="AN50" s="139">
        <v>641612</v>
      </c>
      <c r="AO50" s="138">
        <v>115297.67640000005</v>
      </c>
      <c r="AP50" s="125">
        <v>91056.930880000116</v>
      </c>
      <c r="AQ50" s="139">
        <v>624633.5</v>
      </c>
      <c r="AR50" s="138">
        <v>112246.63994999992</v>
      </c>
      <c r="AS50" s="125">
        <v>86646.345654999866</v>
      </c>
      <c r="AT50" s="139">
        <v>626587.5</v>
      </c>
      <c r="AU50" s="138">
        <v>112597.77374999996</v>
      </c>
      <c r="AV50" s="125">
        <v>84632.193070000067</v>
      </c>
    </row>
    <row r="51" spans="1:50" x14ac:dyDescent="0.25">
      <c r="A51" s="13">
        <v>47</v>
      </c>
      <c r="B51" s="54" t="s">
        <v>38</v>
      </c>
      <c r="C51" s="49">
        <v>331</v>
      </c>
      <c r="D51" s="81">
        <v>0.35</v>
      </c>
      <c r="E51" s="81" t="s">
        <v>688</v>
      </c>
      <c r="F51" s="66">
        <v>39965</v>
      </c>
      <c r="G51" s="66">
        <v>39965</v>
      </c>
      <c r="H51" s="83" t="s">
        <v>259</v>
      </c>
      <c r="I51" s="63">
        <f t="shared" si="9"/>
        <v>1033563.0000000001</v>
      </c>
      <c r="J51" s="15">
        <f t="shared" si="10"/>
        <v>175809.06629999954</v>
      </c>
      <c r="K51" s="16">
        <f t="shared" si="2"/>
        <v>0.17009999999999953</v>
      </c>
      <c r="L51" s="17">
        <f t="shared" si="11"/>
        <v>140473.89916460001</v>
      </c>
      <c r="M51" s="123">
        <v>92647.5</v>
      </c>
      <c r="N51" s="124">
        <v>15759.339749999952</v>
      </c>
      <c r="O51" s="125">
        <v>12896.735275000006</v>
      </c>
      <c r="P51" s="123">
        <v>77762.5</v>
      </c>
      <c r="Q51" s="124">
        <v>13227.401249999921</v>
      </c>
      <c r="R51" s="125">
        <v>11070.701549999996</v>
      </c>
      <c r="S51" s="123">
        <v>95082.5</v>
      </c>
      <c r="T51" s="124">
        <v>16173.533249999773</v>
      </c>
      <c r="U51" s="125">
        <v>13871.436550000006</v>
      </c>
      <c r="V51" s="123">
        <v>77377.5</v>
      </c>
      <c r="W51" s="124">
        <v>13161.912749999901</v>
      </c>
      <c r="X51" s="125">
        <v>11369.748525000003</v>
      </c>
      <c r="Y51" s="123">
        <v>76372.5</v>
      </c>
      <c r="Z51" s="124">
        <v>12990.962249999946</v>
      </c>
      <c r="AA51" s="125">
        <v>11067.761399999996</v>
      </c>
      <c r="AB51" s="123">
        <v>71137.5</v>
      </c>
      <c r="AC51" s="124">
        <v>12100.488749999962</v>
      </c>
      <c r="AD51" s="125">
        <v>9312.9771249999976</v>
      </c>
      <c r="AE51" s="123">
        <v>85115</v>
      </c>
      <c r="AF51" s="124">
        <v>14478.061500000018</v>
      </c>
      <c r="AG51" s="125">
        <v>11815.320399999995</v>
      </c>
      <c r="AH51" s="123">
        <v>88748.739999999991</v>
      </c>
      <c r="AI51" s="124">
        <v>15096.160674000041</v>
      </c>
      <c r="AJ51" s="125">
        <v>11217.559470399992</v>
      </c>
      <c r="AK51" s="123">
        <v>88068.840000000055</v>
      </c>
      <c r="AL51" s="124">
        <v>14980.509684000002</v>
      </c>
      <c r="AM51" s="125">
        <v>11464.057757199995</v>
      </c>
      <c r="AN51" s="139">
        <v>104006.2000000001</v>
      </c>
      <c r="AO51" s="138">
        <v>17691.454619999982</v>
      </c>
      <c r="AP51" s="125">
        <v>13790.921730800002</v>
      </c>
      <c r="AQ51" s="139">
        <v>93515.239999999903</v>
      </c>
      <c r="AR51" s="138">
        <v>15906.942324000018</v>
      </c>
      <c r="AS51" s="125">
        <v>12161.655629600009</v>
      </c>
      <c r="AT51" s="139">
        <v>83728.980000000083</v>
      </c>
      <c r="AU51" s="138">
        <v>14242.299497999997</v>
      </c>
      <c r="AV51" s="125">
        <v>10435.023751599991</v>
      </c>
    </row>
    <row r="52" spans="1:50" x14ac:dyDescent="0.25">
      <c r="A52" s="7">
        <v>48</v>
      </c>
      <c r="B52" s="54" t="s">
        <v>39</v>
      </c>
      <c r="C52" s="49">
        <v>333</v>
      </c>
      <c r="D52" s="81">
        <v>0.999</v>
      </c>
      <c r="E52" s="81" t="s">
        <v>688</v>
      </c>
      <c r="F52" s="66">
        <v>40935</v>
      </c>
      <c r="G52" s="66">
        <v>40935</v>
      </c>
      <c r="H52" s="83" t="s">
        <v>607</v>
      </c>
      <c r="I52" s="63">
        <f t="shared" si="9"/>
        <v>7762393.5999999996</v>
      </c>
      <c r="J52" s="15">
        <f t="shared" si="10"/>
        <v>1441631.7393920005</v>
      </c>
      <c r="K52" s="16">
        <f t="shared" si="2"/>
        <v>0.18572000000000008</v>
      </c>
      <c r="L52" s="17">
        <f t="shared" si="11"/>
        <v>1178949.4733616002</v>
      </c>
      <c r="M52" s="123">
        <v>478985.61999999982</v>
      </c>
      <c r="N52" s="124">
        <v>88957.209346399992</v>
      </c>
      <c r="O52" s="125">
        <v>74415.145848000058</v>
      </c>
      <c r="P52" s="123">
        <v>633429.55999999947</v>
      </c>
      <c r="Q52" s="124">
        <v>117640.53788319998</v>
      </c>
      <c r="R52" s="125">
        <v>99878.644804400057</v>
      </c>
      <c r="S52" s="123">
        <v>678662.91999999899</v>
      </c>
      <c r="T52" s="124">
        <v>126041.27750240003</v>
      </c>
      <c r="U52" s="125">
        <v>109726.70710339987</v>
      </c>
      <c r="V52" s="123">
        <v>656246.90000000014</v>
      </c>
      <c r="W52" s="124">
        <v>121878.17426799993</v>
      </c>
      <c r="X52" s="125">
        <v>106579.28974339993</v>
      </c>
      <c r="Y52" s="123">
        <v>691501</v>
      </c>
      <c r="Z52" s="124">
        <v>128425.56572000006</v>
      </c>
      <c r="AA52" s="125">
        <v>111484.96038560005</v>
      </c>
      <c r="AB52" s="123">
        <v>656707.78000000073</v>
      </c>
      <c r="AC52" s="124">
        <v>121963.76890159998</v>
      </c>
      <c r="AD52" s="125">
        <v>96669.635554400054</v>
      </c>
      <c r="AE52" s="123">
        <v>666673.28000000014</v>
      </c>
      <c r="AF52" s="124">
        <v>123814.56156160015</v>
      </c>
      <c r="AG52" s="125">
        <v>102821.85794040012</v>
      </c>
      <c r="AH52" s="123">
        <v>678399.44000000018</v>
      </c>
      <c r="AI52" s="124">
        <v>125992.3439968</v>
      </c>
      <c r="AJ52" s="125">
        <v>96637.666197800019</v>
      </c>
      <c r="AK52" s="123">
        <v>660799.36000000045</v>
      </c>
      <c r="AL52" s="124">
        <v>122723.65713920006</v>
      </c>
      <c r="AM52" s="125">
        <v>96461.332168400128</v>
      </c>
      <c r="AN52" s="139">
        <v>668830.07999999949</v>
      </c>
      <c r="AO52" s="138">
        <v>124215.12245760008</v>
      </c>
      <c r="AP52" s="125">
        <v>99151.20626860013</v>
      </c>
      <c r="AQ52" s="139">
        <v>650016.81999999995</v>
      </c>
      <c r="AR52" s="138">
        <v>120721.12381039995</v>
      </c>
      <c r="AS52" s="125">
        <v>94210.39962039981</v>
      </c>
      <c r="AT52" s="139">
        <v>642140.84000000078</v>
      </c>
      <c r="AU52" s="138">
        <v>119258.39680480016</v>
      </c>
      <c r="AV52" s="125">
        <v>90912.627726800099</v>
      </c>
    </row>
    <row r="53" spans="1:50" x14ac:dyDescent="0.25">
      <c r="A53" s="7">
        <v>49</v>
      </c>
      <c r="B53" s="54" t="s">
        <v>590</v>
      </c>
      <c r="C53" s="49">
        <v>334</v>
      </c>
      <c r="D53" s="81">
        <v>0.999</v>
      </c>
      <c r="E53" s="81" t="s">
        <v>688</v>
      </c>
      <c r="F53" s="66">
        <v>41471</v>
      </c>
      <c r="G53" s="66">
        <v>41471</v>
      </c>
      <c r="H53" s="83" t="s">
        <v>591</v>
      </c>
      <c r="I53" s="63">
        <f t="shared" si="9"/>
        <v>6023145.7999999998</v>
      </c>
      <c r="J53" s="15">
        <f t="shared" si="10"/>
        <v>1194630.7379720001</v>
      </c>
      <c r="K53" s="16">
        <f t="shared" si="2"/>
        <v>0.19834000000000004</v>
      </c>
      <c r="L53" s="17">
        <f t="shared" si="11"/>
        <v>985440.13593599992</v>
      </c>
      <c r="M53" s="123">
        <v>97044.4</v>
      </c>
      <c r="N53" s="124">
        <v>19247.786296000013</v>
      </c>
      <c r="O53" s="125">
        <v>16359.90741899999</v>
      </c>
      <c r="P53" s="123">
        <v>74667.900000000023</v>
      </c>
      <c r="Q53" s="124">
        <v>14809.631285999996</v>
      </c>
      <c r="R53" s="125">
        <v>12432.432171999995</v>
      </c>
      <c r="S53" s="123">
        <v>390502.00000000006</v>
      </c>
      <c r="T53" s="124">
        <v>77452.166679999951</v>
      </c>
      <c r="U53" s="125">
        <v>68504.452959000017</v>
      </c>
      <c r="V53" s="123">
        <v>618407.10000000068</v>
      </c>
      <c r="W53" s="124">
        <v>122654.864214</v>
      </c>
      <c r="X53" s="125">
        <v>108208.77464899981</v>
      </c>
      <c r="Y53" s="123">
        <v>675134.29999999958</v>
      </c>
      <c r="Z53" s="124">
        <v>133906.13706200002</v>
      </c>
      <c r="AA53" s="125">
        <v>117384.62530300005</v>
      </c>
      <c r="AB53" s="123">
        <v>567034.10000000044</v>
      </c>
      <c r="AC53" s="124">
        <v>112465.54339400007</v>
      </c>
      <c r="AD53" s="125">
        <v>91901.395863999976</v>
      </c>
      <c r="AE53" s="123">
        <v>588867.69999999949</v>
      </c>
      <c r="AF53" s="124">
        <v>116796.01961800002</v>
      </c>
      <c r="AG53" s="125">
        <v>98132.610633000077</v>
      </c>
      <c r="AH53" s="123">
        <v>523130.79999999993</v>
      </c>
      <c r="AI53" s="124">
        <v>103757.76287199999</v>
      </c>
      <c r="AJ53" s="125">
        <v>80717.840633999891</v>
      </c>
      <c r="AK53" s="123">
        <v>658147.89999999921</v>
      </c>
      <c r="AL53" s="124">
        <v>130537.05448600001</v>
      </c>
      <c r="AM53" s="125">
        <v>104250.33168400005</v>
      </c>
      <c r="AN53" s="139">
        <v>515062.10000000015</v>
      </c>
      <c r="AO53" s="138">
        <v>102157.41691400015</v>
      </c>
      <c r="AP53" s="125">
        <v>83284.084840999974</v>
      </c>
      <c r="AQ53" s="139">
        <v>640661.69999999972</v>
      </c>
      <c r="AR53" s="138">
        <v>127068.8415779999</v>
      </c>
      <c r="AS53" s="125">
        <v>100718.39307799989</v>
      </c>
      <c r="AT53" s="139">
        <v>674485.7999999997</v>
      </c>
      <c r="AU53" s="138">
        <v>133777.51357199997</v>
      </c>
      <c r="AV53" s="125">
        <v>103545.28670000013</v>
      </c>
    </row>
    <row r="54" spans="1:50" x14ac:dyDescent="0.25">
      <c r="A54" s="13">
        <v>50</v>
      </c>
      <c r="B54" s="54" t="s">
        <v>40</v>
      </c>
      <c r="C54" s="49">
        <v>336</v>
      </c>
      <c r="D54" s="81">
        <v>1.2</v>
      </c>
      <c r="E54" s="81" t="s">
        <v>689</v>
      </c>
      <c r="F54" s="66">
        <v>41346</v>
      </c>
      <c r="G54" s="66">
        <v>41346</v>
      </c>
      <c r="H54" s="83" t="s">
        <v>438</v>
      </c>
      <c r="I54" s="63">
        <f t="shared" si="9"/>
        <v>5697395.9999999981</v>
      </c>
      <c r="J54" s="15">
        <f t="shared" si="10"/>
        <v>877342.01003999996</v>
      </c>
      <c r="K54" s="16">
        <f t="shared" si="2"/>
        <v>0.15399000000000004</v>
      </c>
      <c r="L54" s="17">
        <f t="shared" si="11"/>
        <v>683184.24370099977</v>
      </c>
      <c r="M54" s="123">
        <v>465554.95000000013</v>
      </c>
      <c r="N54" s="124">
        <v>71690.806750500036</v>
      </c>
      <c r="O54" s="125">
        <v>57292.772494500088</v>
      </c>
      <c r="P54" s="123">
        <v>458200.65000000031</v>
      </c>
      <c r="Q54" s="124">
        <v>70558.31809349994</v>
      </c>
      <c r="R54" s="125">
        <v>57693.719720999979</v>
      </c>
      <c r="S54" s="123">
        <v>491854.24999999988</v>
      </c>
      <c r="T54" s="124">
        <v>75740.635957499995</v>
      </c>
      <c r="U54" s="125">
        <v>63760.742664999983</v>
      </c>
      <c r="V54" s="123">
        <v>508768.99999999965</v>
      </c>
      <c r="W54" s="124">
        <v>78345.338310000065</v>
      </c>
      <c r="X54" s="125">
        <v>66343.699477999995</v>
      </c>
      <c r="Y54" s="123">
        <v>499362.75</v>
      </c>
      <c r="Z54" s="124">
        <v>76896.869872500029</v>
      </c>
      <c r="AA54" s="125">
        <v>64405.84666399999</v>
      </c>
      <c r="AB54" s="123">
        <v>384565.19999999978</v>
      </c>
      <c r="AC54" s="124">
        <v>59219.195148000013</v>
      </c>
      <c r="AD54" s="125">
        <v>44345.896487000042</v>
      </c>
      <c r="AE54" s="123">
        <v>385633.84999999957</v>
      </c>
      <c r="AF54" s="124">
        <v>59383.756561500006</v>
      </c>
      <c r="AG54" s="125">
        <v>47192.397266499895</v>
      </c>
      <c r="AH54" s="123">
        <v>409659.29999999976</v>
      </c>
      <c r="AI54" s="124">
        <v>63083.435607000036</v>
      </c>
      <c r="AJ54" s="125">
        <v>45451.511974999958</v>
      </c>
      <c r="AK54" s="123">
        <v>492420.99999999913</v>
      </c>
      <c r="AL54" s="124">
        <v>75827.90978999986</v>
      </c>
      <c r="AM54" s="125">
        <v>56461.86459199994</v>
      </c>
      <c r="AN54" s="139">
        <v>494757.94999999978</v>
      </c>
      <c r="AO54" s="138">
        <v>76187.776720500115</v>
      </c>
      <c r="AP54" s="125">
        <v>57554.588934000014</v>
      </c>
      <c r="AQ54" s="139">
        <v>513453.09999999969</v>
      </c>
      <c r="AR54" s="138">
        <v>79066.642868999974</v>
      </c>
      <c r="AS54" s="125">
        <v>57644.408448499911</v>
      </c>
      <c r="AT54" s="139">
        <v>593163.99999999965</v>
      </c>
      <c r="AU54" s="138">
        <v>91341.324359999984</v>
      </c>
      <c r="AV54" s="125">
        <v>65036.794975499935</v>
      </c>
    </row>
    <row r="55" spans="1:50" x14ac:dyDescent="0.25">
      <c r="A55" s="7">
        <v>51</v>
      </c>
      <c r="B55" s="54" t="s">
        <v>41</v>
      </c>
      <c r="C55" s="49">
        <v>337</v>
      </c>
      <c r="D55" s="81">
        <v>0.6</v>
      </c>
      <c r="E55" s="81" t="s">
        <v>688</v>
      </c>
      <c r="F55" s="66">
        <v>40703</v>
      </c>
      <c r="G55" s="66">
        <v>40703</v>
      </c>
      <c r="H55" s="83" t="s">
        <v>439</v>
      </c>
      <c r="I55" s="63">
        <f t="shared" si="9"/>
        <v>1550305</v>
      </c>
      <c r="J55" s="15">
        <f t="shared" si="10"/>
        <v>316525.77184999996</v>
      </c>
      <c r="K55" s="16">
        <f t="shared" si="2"/>
        <v>0.20416999999999996</v>
      </c>
      <c r="L55" s="17">
        <f t="shared" si="11"/>
        <v>268763.96172849991</v>
      </c>
      <c r="M55" s="123">
        <v>333378.69999999966</v>
      </c>
      <c r="N55" s="124">
        <v>68065.929179000013</v>
      </c>
      <c r="O55" s="125">
        <v>57838.336928999939</v>
      </c>
      <c r="P55" s="123">
        <v>286645.74999999983</v>
      </c>
      <c r="Q55" s="124">
        <v>58524.462777499983</v>
      </c>
      <c r="R55" s="125">
        <v>50794.633274999986</v>
      </c>
      <c r="S55" s="123">
        <v>137924.90000000014</v>
      </c>
      <c r="T55" s="124">
        <v>28160.126833000013</v>
      </c>
      <c r="U55" s="125">
        <v>24907.541474500023</v>
      </c>
      <c r="V55" s="123">
        <v>141329.95000000001</v>
      </c>
      <c r="W55" s="124">
        <v>28855.335891500014</v>
      </c>
      <c r="X55" s="125">
        <v>25449.901699499987</v>
      </c>
      <c r="Y55" s="123">
        <v>132541.35000000003</v>
      </c>
      <c r="Z55" s="124">
        <v>27060.967429499979</v>
      </c>
      <c r="AA55" s="125">
        <v>23819.149458999982</v>
      </c>
      <c r="AB55" s="123">
        <v>147273.35000000009</v>
      </c>
      <c r="AC55" s="124">
        <v>30068.79986950005</v>
      </c>
      <c r="AD55" s="125">
        <v>24495.927984999995</v>
      </c>
      <c r="AE55" s="123">
        <v>104259.39999999994</v>
      </c>
      <c r="AF55" s="124">
        <v>21286.64169799997</v>
      </c>
      <c r="AG55" s="125">
        <v>18024.504286500014</v>
      </c>
      <c r="AH55" s="123">
        <v>117581.75000000003</v>
      </c>
      <c r="AI55" s="124">
        <v>24006.665897499988</v>
      </c>
      <c r="AJ55" s="125">
        <v>18787.545238999985</v>
      </c>
      <c r="AK55" s="123">
        <v>76312.100000000064</v>
      </c>
      <c r="AL55" s="124">
        <v>15580.641457000009</v>
      </c>
      <c r="AM55" s="125">
        <v>12494.635692000011</v>
      </c>
      <c r="AN55" s="139">
        <v>71275.100000000035</v>
      </c>
      <c r="AO55" s="138">
        <v>14552.237166999997</v>
      </c>
      <c r="AP55" s="125">
        <v>11953.241204999998</v>
      </c>
      <c r="AQ55" s="139">
        <v>1462.8500000000001</v>
      </c>
      <c r="AR55" s="138">
        <v>298.67008449999997</v>
      </c>
      <c r="AS55" s="125">
        <v>149.57428199999998</v>
      </c>
      <c r="AT55" s="139">
        <v>319.8</v>
      </c>
      <c r="AU55" s="138">
        <v>65.293565999999998</v>
      </c>
      <c r="AV55" s="125">
        <v>48.970202</v>
      </c>
    </row>
    <row r="56" spans="1:50" x14ac:dyDescent="0.25">
      <c r="A56" s="7">
        <v>52</v>
      </c>
      <c r="B56" s="54" t="s">
        <v>608</v>
      </c>
      <c r="C56" s="49">
        <v>338</v>
      </c>
      <c r="D56" s="81">
        <v>0.68</v>
      </c>
      <c r="E56" s="81" t="s">
        <v>688</v>
      </c>
      <c r="F56" s="66">
        <v>40541</v>
      </c>
      <c r="G56" s="66">
        <v>40541</v>
      </c>
      <c r="H56" s="83" t="s">
        <v>260</v>
      </c>
      <c r="I56" s="63">
        <f t="shared" si="9"/>
        <v>4311611.1000000006</v>
      </c>
      <c r="J56" s="15">
        <f t="shared" si="10"/>
        <v>867644.24626399984</v>
      </c>
      <c r="K56" s="16">
        <f t="shared" si="2"/>
        <v>0.20123434747257232</v>
      </c>
      <c r="L56" s="17">
        <f t="shared" si="11"/>
        <v>722234.73004799988</v>
      </c>
      <c r="M56" s="123">
        <v>372876.39999999985</v>
      </c>
      <c r="N56" s="124">
        <v>75149.509655999907</v>
      </c>
      <c r="O56" s="125">
        <v>63754.07604499998</v>
      </c>
      <c r="P56" s="123">
        <v>378000.39999999944</v>
      </c>
      <c r="Q56" s="124">
        <v>76182.200616000002</v>
      </c>
      <c r="R56" s="125">
        <v>65537.345844999931</v>
      </c>
      <c r="S56" s="123">
        <v>333413.10000000068</v>
      </c>
      <c r="T56" s="124">
        <v>67196.076174000002</v>
      </c>
      <c r="U56" s="125">
        <v>59131.587648999957</v>
      </c>
      <c r="V56" s="123">
        <v>319598.10000000009</v>
      </c>
      <c r="W56" s="124">
        <v>64411.801074000032</v>
      </c>
      <c r="X56" s="125">
        <v>56927.454567000037</v>
      </c>
      <c r="Y56" s="123">
        <v>369413.79999999987</v>
      </c>
      <c r="Z56" s="124">
        <v>74451.657252000005</v>
      </c>
      <c r="AA56" s="125">
        <v>65611.621778999979</v>
      </c>
      <c r="AB56" s="123">
        <v>314853</v>
      </c>
      <c r="AC56" s="124">
        <v>63455.473619999961</v>
      </c>
      <c r="AD56" s="125">
        <v>51948.601280000003</v>
      </c>
      <c r="AE56" s="123">
        <v>341444.99999999983</v>
      </c>
      <c r="AF56" s="124">
        <v>68814.825299999982</v>
      </c>
      <c r="AG56" s="125">
        <v>58079.246490000041</v>
      </c>
      <c r="AH56" s="123">
        <v>361224.5</v>
      </c>
      <c r="AI56" s="124">
        <v>72801.185730000012</v>
      </c>
      <c r="AJ56" s="125">
        <v>57358.074023999972</v>
      </c>
      <c r="AK56" s="123">
        <v>403458.10000000038</v>
      </c>
      <c r="AL56" s="124">
        <v>81312.945473999964</v>
      </c>
      <c r="AM56" s="125">
        <v>65350.524934000001</v>
      </c>
      <c r="AN56" s="139">
        <v>420257.69999999995</v>
      </c>
      <c r="AO56" s="138">
        <v>84698.736857999975</v>
      </c>
      <c r="AP56" s="125">
        <v>68907.740744000053</v>
      </c>
      <c r="AQ56" s="139">
        <v>362017.80000000005</v>
      </c>
      <c r="AR56" s="138">
        <v>72961.067412000062</v>
      </c>
      <c r="AS56" s="125">
        <v>57998.893919999988</v>
      </c>
      <c r="AT56" s="139">
        <v>335053.20000000019</v>
      </c>
      <c r="AU56" s="138">
        <v>66208.767098000026</v>
      </c>
      <c r="AV56" s="125">
        <v>51629.562770999968</v>
      </c>
    </row>
    <row r="57" spans="1:50" x14ac:dyDescent="0.25">
      <c r="A57" s="13">
        <v>53</v>
      </c>
      <c r="B57" s="54" t="s">
        <v>553</v>
      </c>
      <c r="C57" s="49">
        <v>65</v>
      </c>
      <c r="D57" s="81">
        <v>1.998</v>
      </c>
      <c r="E57" s="81" t="s">
        <v>688</v>
      </c>
      <c r="F57" s="66">
        <v>40588</v>
      </c>
      <c r="G57" s="66">
        <v>40588</v>
      </c>
      <c r="H57" s="83" t="s">
        <v>238</v>
      </c>
      <c r="I57" s="63">
        <f t="shared" si="9"/>
        <v>11529530.879999995</v>
      </c>
      <c r="J57" s="15">
        <f t="shared" si="10"/>
        <v>2034155.1331583993</v>
      </c>
      <c r="K57" s="16">
        <f>J57/I57</f>
        <v>0.17643</v>
      </c>
      <c r="L57" s="17">
        <f t="shared" si="11"/>
        <v>1650261.9837947998</v>
      </c>
      <c r="M57" s="123">
        <v>1224475.6800000009</v>
      </c>
      <c r="N57" s="124">
        <v>216034.24422239992</v>
      </c>
      <c r="O57" s="125">
        <v>178111.30501080002</v>
      </c>
      <c r="P57" s="123">
        <v>1158101.6399999999</v>
      </c>
      <c r="Q57" s="124">
        <v>204323.87234520022</v>
      </c>
      <c r="R57" s="125">
        <v>172221.33651839985</v>
      </c>
      <c r="S57" s="123">
        <v>1156233.8399999989</v>
      </c>
      <c r="T57" s="124">
        <v>203994.33639119958</v>
      </c>
      <c r="U57" s="125">
        <v>176231.88917279983</v>
      </c>
      <c r="V57" s="123">
        <v>1097589.3599999978</v>
      </c>
      <c r="W57" s="124">
        <v>193647.69078480019</v>
      </c>
      <c r="X57" s="125">
        <v>167770.66086480024</v>
      </c>
      <c r="Y57" s="123">
        <v>1038530.1599999996</v>
      </c>
      <c r="Z57" s="124">
        <v>183227.87612879969</v>
      </c>
      <c r="AA57" s="125">
        <v>157483.38612359972</v>
      </c>
      <c r="AB57" s="123">
        <v>934174.55999999924</v>
      </c>
      <c r="AC57" s="124">
        <v>164816.41762080012</v>
      </c>
      <c r="AD57" s="125">
        <v>128140.25775239999</v>
      </c>
      <c r="AE57" s="123">
        <v>905472.1199999986</v>
      </c>
      <c r="AF57" s="124">
        <v>159752.44613159989</v>
      </c>
      <c r="AG57" s="125">
        <v>131082.07799879997</v>
      </c>
      <c r="AH57" s="123">
        <v>746807.40000000095</v>
      </c>
      <c r="AI57" s="124">
        <v>131759.22958199991</v>
      </c>
      <c r="AJ57" s="125">
        <v>99142.102687199978</v>
      </c>
      <c r="AK57" s="123">
        <v>708457.79999999935</v>
      </c>
      <c r="AL57" s="124">
        <v>124993.20965399989</v>
      </c>
      <c r="AM57" s="125">
        <v>96619.074274799976</v>
      </c>
      <c r="AN57" s="139">
        <v>838057.20000000147</v>
      </c>
      <c r="AO57" s="138">
        <v>147858.43179599993</v>
      </c>
      <c r="AP57" s="125">
        <v>115736.57022479994</v>
      </c>
      <c r="AQ57" s="139">
        <v>826626.60000000021</v>
      </c>
      <c r="AR57" s="138">
        <v>145841.73103800003</v>
      </c>
      <c r="AS57" s="125">
        <v>111429.13899119984</v>
      </c>
      <c r="AT57" s="139">
        <v>895004.51999999932</v>
      </c>
      <c r="AU57" s="138">
        <v>157905.64746359983</v>
      </c>
      <c r="AV57" s="125">
        <v>116294.18417520008</v>
      </c>
    </row>
    <row r="58" spans="1:50" x14ac:dyDescent="0.25">
      <c r="A58" s="7"/>
      <c r="B58" s="54"/>
      <c r="C58" s="54"/>
      <c r="D58" s="81">
        <f>SUM(D4:D57)-D30</f>
        <v>62.720999999999997</v>
      </c>
      <c r="E58" s="81"/>
      <c r="F58" s="66"/>
      <c r="G58" s="66"/>
      <c r="H58" s="97" t="s">
        <v>473</v>
      </c>
      <c r="I58" s="92">
        <f t="shared" ref="I58:AV58" si="13">SUM(I4:I57)</f>
        <v>305633416.3328321</v>
      </c>
      <c r="J58" s="92">
        <f t="shared" si="13"/>
        <v>52890802.473526716</v>
      </c>
      <c r="K58" s="112">
        <f>J58/I58</f>
        <v>0.17305307485071952</v>
      </c>
      <c r="L58" s="92">
        <f t="shared" si="13"/>
        <v>42565193.811428465</v>
      </c>
      <c r="M58" s="92">
        <f t="shared" si="13"/>
        <v>24847268.67899999</v>
      </c>
      <c r="N58" s="92">
        <f t="shared" si="13"/>
        <v>4318926.5006404752</v>
      </c>
      <c r="O58" s="92">
        <f t="shared" si="13"/>
        <v>3557246.1581159215</v>
      </c>
      <c r="P58" s="92">
        <f t="shared" si="13"/>
        <v>23000465.518699992</v>
      </c>
      <c r="Q58" s="92">
        <f t="shared" si="13"/>
        <v>4000676.3241128135</v>
      </c>
      <c r="R58" s="92">
        <f t="shared" si="13"/>
        <v>3361000.7207429381</v>
      </c>
      <c r="S58" s="92">
        <f t="shared" si="13"/>
        <v>26195283.513099995</v>
      </c>
      <c r="T58" s="92">
        <f t="shared" si="13"/>
        <v>4543401.6583658457</v>
      </c>
      <c r="U58" s="92">
        <f t="shared" si="13"/>
        <v>3918494.9339236706</v>
      </c>
      <c r="V58" s="92">
        <f t="shared" si="13"/>
        <v>26064765.401000001</v>
      </c>
      <c r="W58" s="92">
        <f t="shared" si="13"/>
        <v>4491716.1601447593</v>
      </c>
      <c r="X58" s="92">
        <f t="shared" si="13"/>
        <v>3879504.4217186831</v>
      </c>
      <c r="Y58" s="92">
        <f t="shared" si="13"/>
        <v>27588858.917000011</v>
      </c>
      <c r="Z58" s="92">
        <f t="shared" si="13"/>
        <v>4759229.0150593081</v>
      </c>
      <c r="AA58" s="92">
        <f t="shared" si="13"/>
        <v>4082826.1905477522</v>
      </c>
      <c r="AB58" s="92">
        <f t="shared" si="13"/>
        <v>25102293.160332005</v>
      </c>
      <c r="AC58" s="92">
        <f t="shared" si="13"/>
        <v>4348817.7821758827</v>
      </c>
      <c r="AD58" s="92">
        <f t="shared" si="13"/>
        <v>3384755.463047639</v>
      </c>
      <c r="AE58" s="92">
        <f t="shared" si="13"/>
        <v>25330835.508399989</v>
      </c>
      <c r="AF58" s="92">
        <f t="shared" si="13"/>
        <v>4401146.4312340729</v>
      </c>
      <c r="AG58" s="92">
        <f t="shared" si="13"/>
        <v>3598178.8849919382</v>
      </c>
      <c r="AH58" s="92">
        <f t="shared" si="13"/>
        <v>25903299.915100001</v>
      </c>
      <c r="AI58" s="92">
        <f t="shared" si="13"/>
        <v>4464937.0584516609</v>
      </c>
      <c r="AJ58" s="92">
        <f t="shared" si="13"/>
        <v>3341017.4986090255</v>
      </c>
      <c r="AK58" s="92">
        <f t="shared" si="13"/>
        <v>25443589.446699999</v>
      </c>
      <c r="AL58" s="92">
        <f t="shared" si="13"/>
        <v>4363415.4216157077</v>
      </c>
      <c r="AM58" s="92">
        <f t="shared" si="13"/>
        <v>3352244.5031048232</v>
      </c>
      <c r="AN58" s="92">
        <f t="shared" si="13"/>
        <v>25451849.469199996</v>
      </c>
      <c r="AO58" s="92">
        <f t="shared" si="13"/>
        <v>4415073.0311790099</v>
      </c>
      <c r="AP58" s="92">
        <f t="shared" si="13"/>
        <v>3464302.6930471938</v>
      </c>
      <c r="AQ58" s="92">
        <f t="shared" si="13"/>
        <v>25062682.703599989</v>
      </c>
      <c r="AR58" s="92">
        <f t="shared" si="13"/>
        <v>4345321.0681637814</v>
      </c>
      <c r="AS58" s="92">
        <f t="shared" si="13"/>
        <v>3325327.8807061356</v>
      </c>
      <c r="AT58" s="92">
        <f t="shared" si="13"/>
        <v>25642224.100700002</v>
      </c>
      <c r="AU58" s="92">
        <f t="shared" si="13"/>
        <v>4438142.0223834012</v>
      </c>
      <c r="AV58" s="92">
        <f t="shared" si="13"/>
        <v>3300294.4628727268</v>
      </c>
    </row>
    <row r="59" spans="1:50" x14ac:dyDescent="0.25">
      <c r="A59" s="7"/>
      <c r="B59" s="54"/>
      <c r="C59" s="54"/>
      <c r="D59" s="81"/>
      <c r="E59" s="81"/>
      <c r="F59" s="66"/>
      <c r="G59" s="66"/>
      <c r="H59" s="83"/>
      <c r="I59" s="93"/>
      <c r="J59" s="94"/>
      <c r="K59" s="95"/>
      <c r="L59" s="96"/>
      <c r="M59" s="18"/>
      <c r="N59" s="19"/>
      <c r="O59" s="20"/>
      <c r="P59" s="18"/>
      <c r="Q59" s="19"/>
      <c r="R59" s="20"/>
      <c r="S59" s="18"/>
      <c r="T59" s="19"/>
      <c r="U59" s="20"/>
      <c r="V59" s="18"/>
      <c r="W59" s="19"/>
      <c r="X59" s="20"/>
      <c r="Y59" s="18"/>
      <c r="Z59" s="19"/>
      <c r="AA59" s="20"/>
      <c r="AB59" s="18"/>
      <c r="AC59" s="19"/>
      <c r="AD59" s="20"/>
      <c r="AE59" s="18"/>
      <c r="AF59" s="19"/>
      <c r="AG59" s="20"/>
      <c r="AH59" s="18"/>
      <c r="AI59" s="19"/>
      <c r="AJ59" s="20"/>
      <c r="AK59" s="18"/>
      <c r="AL59" s="19"/>
      <c r="AM59" s="20"/>
      <c r="AN59" s="18"/>
      <c r="AO59" s="19"/>
      <c r="AP59" s="20"/>
      <c r="AQ59" s="123"/>
      <c r="AR59" s="124"/>
      <c r="AS59" s="125"/>
      <c r="AT59" s="123"/>
      <c r="AU59" s="124"/>
      <c r="AV59" s="125"/>
      <c r="AW59" s="157"/>
      <c r="AX59" s="157"/>
    </row>
    <row r="60" spans="1:50" x14ac:dyDescent="0.25">
      <c r="A60" s="7">
        <v>54</v>
      </c>
      <c r="B60" s="54" t="s">
        <v>494</v>
      </c>
      <c r="C60" s="49">
        <v>405</v>
      </c>
      <c r="D60" s="81">
        <v>0.315</v>
      </c>
      <c r="E60" s="81" t="s">
        <v>689</v>
      </c>
      <c r="F60" s="66">
        <v>42159</v>
      </c>
      <c r="G60" s="66">
        <v>42159</v>
      </c>
      <c r="H60" s="83" t="s">
        <v>606</v>
      </c>
      <c r="I60" s="63">
        <f t="shared" ref="I60:I102" si="14">M60+P60+S60+V60+Y60+AB60+AE60+AH60+AK60+AN60+AQ60+AT60</f>
        <v>2394000.0000000019</v>
      </c>
      <c r="J60" s="15">
        <f t="shared" ref="J60:J102" si="15">N60+Q60+T60+W60+Z60+AC60+AF60+AI60+AL60+AO60+AR60+AU60</f>
        <v>428741.46000000008</v>
      </c>
      <c r="K60" s="16">
        <f t="shared" ref="K60" si="16">J60/I60</f>
        <v>0.17908999999999989</v>
      </c>
      <c r="L60" s="17">
        <f t="shared" ref="L60:L102" si="17">O60+R60+U60+X60+AA60+AD60+AG60+AJ60+AM60+AP60+AS60+AV60</f>
        <v>347815.68242520012</v>
      </c>
      <c r="M60" s="123">
        <v>201041.55999999988</v>
      </c>
      <c r="N60" s="124">
        <v>36004.532980400007</v>
      </c>
      <c r="O60" s="125">
        <v>29746.055211200015</v>
      </c>
      <c r="P60" s="123">
        <v>183105.51999999981</v>
      </c>
      <c r="Q60" s="124">
        <v>32792.367576800025</v>
      </c>
      <c r="R60" s="125">
        <v>27666.906358000011</v>
      </c>
      <c r="S60" s="123">
        <v>210156.12000000026</v>
      </c>
      <c r="T60" s="124">
        <v>37636.859530799957</v>
      </c>
      <c r="U60" s="125">
        <v>32587.026952000022</v>
      </c>
      <c r="V60" s="143">
        <v>196989.52000000011</v>
      </c>
      <c r="W60" s="138">
        <v>35278.853136799997</v>
      </c>
      <c r="X60" s="144">
        <v>30641.316149200011</v>
      </c>
      <c r="Y60" s="143">
        <v>208792.32000000033</v>
      </c>
      <c r="Z60" s="138">
        <v>37392.616588800032</v>
      </c>
      <c r="AA60" s="144">
        <v>32273.957960800006</v>
      </c>
      <c r="AB60" s="143">
        <v>198721.12000000026</v>
      </c>
      <c r="AC60" s="138">
        <v>35588.9653808</v>
      </c>
      <c r="AD60" s="144">
        <v>27933.560594800019</v>
      </c>
      <c r="AE60" s="143">
        <v>210266.52000000016</v>
      </c>
      <c r="AF60" s="138">
        <v>37656.63106680003</v>
      </c>
      <c r="AG60" s="144">
        <v>31000.802326000005</v>
      </c>
      <c r="AH60" s="143">
        <v>196193.2400000004</v>
      </c>
      <c r="AI60" s="138">
        <v>35136.24735160001</v>
      </c>
      <c r="AJ60" s="144">
        <v>26697.68303159999</v>
      </c>
      <c r="AK60" s="123">
        <v>194128.40000000034</v>
      </c>
      <c r="AL60" s="124">
        <v>34766.455155999945</v>
      </c>
      <c r="AM60" s="125">
        <v>27092.16020760002</v>
      </c>
      <c r="AN60" s="139">
        <v>198537.04000000012</v>
      </c>
      <c r="AO60" s="138">
        <v>35555.99849360004</v>
      </c>
      <c r="AP60" s="125">
        <v>28144.651833200005</v>
      </c>
      <c r="AQ60" s="139">
        <v>196127.3599999999</v>
      </c>
      <c r="AR60" s="138">
        <v>35124.448902399999</v>
      </c>
      <c r="AS60" s="125">
        <v>27105.489445599986</v>
      </c>
      <c r="AT60" s="139">
        <v>199941.28000000012</v>
      </c>
      <c r="AU60" s="138">
        <v>35807.48383520003</v>
      </c>
      <c r="AV60" s="125">
        <v>26926.072355200002</v>
      </c>
    </row>
    <row r="61" spans="1:50" x14ac:dyDescent="0.25">
      <c r="A61" s="7">
        <v>55</v>
      </c>
      <c r="B61" s="54" t="s">
        <v>42</v>
      </c>
      <c r="C61" s="49">
        <v>48</v>
      </c>
      <c r="D61" s="81">
        <v>0.96</v>
      </c>
      <c r="E61" s="81" t="s">
        <v>688</v>
      </c>
      <c r="F61" s="66">
        <v>40926</v>
      </c>
      <c r="G61" s="66">
        <v>40926</v>
      </c>
      <c r="H61" s="83" t="s">
        <v>653</v>
      </c>
      <c r="I61" s="63">
        <f t="shared" si="14"/>
        <v>669787.1</v>
      </c>
      <c r="J61" s="15">
        <f t="shared" si="15"/>
        <v>106857.83393400001</v>
      </c>
      <c r="K61" s="16">
        <f t="shared" si="2"/>
        <v>0.15954000000000002</v>
      </c>
      <c r="L61" s="17">
        <f t="shared" si="17"/>
        <v>83308.166041999997</v>
      </c>
      <c r="M61" s="123">
        <v>28991.999999999993</v>
      </c>
      <c r="N61" s="124">
        <v>4625.3836799999999</v>
      </c>
      <c r="O61" s="125">
        <v>3692.8940479999992</v>
      </c>
      <c r="P61" s="123">
        <v>87056.5</v>
      </c>
      <c r="Q61" s="124">
        <v>13888.99401</v>
      </c>
      <c r="R61" s="125">
        <v>11707.843340000001</v>
      </c>
      <c r="S61" s="123">
        <v>23118.9</v>
      </c>
      <c r="T61" s="124">
        <v>3688.389306</v>
      </c>
      <c r="U61" s="125">
        <v>2991.870962</v>
      </c>
      <c r="V61" s="123">
        <v>58188.200000000004</v>
      </c>
      <c r="W61" s="124">
        <v>9283.3454280000024</v>
      </c>
      <c r="X61" s="125">
        <v>7599.942184999999</v>
      </c>
      <c r="Y61" s="123">
        <v>56260.400000000023</v>
      </c>
      <c r="Z61" s="124">
        <v>8975.7842160000055</v>
      </c>
      <c r="AA61" s="125">
        <v>7601.8105970000024</v>
      </c>
      <c r="AB61" s="123">
        <v>50569.700000000033</v>
      </c>
      <c r="AC61" s="124">
        <v>8067.8899380000021</v>
      </c>
      <c r="AD61" s="125">
        <v>6204.6788540000025</v>
      </c>
      <c r="AE61" s="123">
        <v>130992.3</v>
      </c>
      <c r="AF61" s="124">
        <v>20898.511541999997</v>
      </c>
      <c r="AG61" s="125">
        <v>16578.075455999991</v>
      </c>
      <c r="AH61" s="123">
        <v>90754</v>
      </c>
      <c r="AI61" s="124">
        <v>14478.893159999994</v>
      </c>
      <c r="AJ61" s="125">
        <v>10097.140860999989</v>
      </c>
      <c r="AK61" s="123">
        <v>34419.899999999994</v>
      </c>
      <c r="AL61" s="124">
        <v>5491.3508459999994</v>
      </c>
      <c r="AM61" s="125">
        <v>4167.2288659999986</v>
      </c>
      <c r="AN61" s="139">
        <v>42081.900000000009</v>
      </c>
      <c r="AO61" s="138">
        <v>6713.746326000005</v>
      </c>
      <c r="AP61" s="125">
        <v>5423.8217099999993</v>
      </c>
      <c r="AQ61" s="139">
        <v>47838.899999999958</v>
      </c>
      <c r="AR61" s="138">
        <v>7632.2181060000003</v>
      </c>
      <c r="AS61" s="125">
        <v>5122.5408940000007</v>
      </c>
      <c r="AT61" s="139">
        <v>19514.399999999998</v>
      </c>
      <c r="AU61" s="138">
        <v>3113.3273759999997</v>
      </c>
      <c r="AV61" s="125">
        <v>2120.3182689999999</v>
      </c>
    </row>
    <row r="62" spans="1:50" x14ac:dyDescent="0.25">
      <c r="A62" s="7">
        <v>56</v>
      </c>
      <c r="B62" s="54" t="s">
        <v>490</v>
      </c>
      <c r="C62" s="49">
        <v>391</v>
      </c>
      <c r="D62" s="81">
        <v>0.18</v>
      </c>
      <c r="E62" s="71" t="s">
        <v>689</v>
      </c>
      <c r="F62" s="66">
        <v>42027</v>
      </c>
      <c r="G62" s="66">
        <v>42031</v>
      </c>
      <c r="H62" s="83" t="s">
        <v>483</v>
      </c>
      <c r="I62" s="63">
        <f t="shared" si="14"/>
        <v>1125446.2391999997</v>
      </c>
      <c r="J62" s="15">
        <f t="shared" si="15"/>
        <v>214206.182706936</v>
      </c>
      <c r="K62" s="16">
        <f t="shared" ref="K62:K103" si="18">J62/I62</f>
        <v>0.19033000000000005</v>
      </c>
      <c r="L62" s="17">
        <f t="shared" si="17"/>
        <v>175637.69898159208</v>
      </c>
      <c r="M62" s="123">
        <v>90013.334400000022</v>
      </c>
      <c r="N62" s="124">
        <v>17132.237936351987</v>
      </c>
      <c r="O62" s="125">
        <v>14348.791782472021</v>
      </c>
      <c r="P62" s="123">
        <v>82144.423200000107</v>
      </c>
      <c r="Q62" s="124">
        <v>15634.548067656006</v>
      </c>
      <c r="R62" s="125">
        <v>13311.574682512013</v>
      </c>
      <c r="S62" s="123">
        <v>89532.459199999983</v>
      </c>
      <c r="T62" s="124">
        <v>17040.712959535991</v>
      </c>
      <c r="U62" s="125">
        <v>14871.414700608002</v>
      </c>
      <c r="V62" s="123">
        <v>89816.75999999998</v>
      </c>
      <c r="W62" s="124">
        <v>17094.823930800016</v>
      </c>
      <c r="X62" s="125">
        <v>14993.582782648</v>
      </c>
      <c r="Y62" s="123">
        <v>97089.036000000036</v>
      </c>
      <c r="Z62" s="124">
        <v>18478.956221880006</v>
      </c>
      <c r="AA62" s="125">
        <v>16059.101026408012</v>
      </c>
      <c r="AB62" s="123">
        <v>95008.504800000024</v>
      </c>
      <c r="AC62" s="124">
        <v>18082.968718583968</v>
      </c>
      <c r="AD62" s="125">
        <v>14430.598266663974</v>
      </c>
      <c r="AE62" s="123">
        <v>97872.428800000023</v>
      </c>
      <c r="AF62" s="124">
        <v>18628.059373504017</v>
      </c>
      <c r="AG62" s="125">
        <v>15540.537934175993</v>
      </c>
      <c r="AH62" s="123">
        <v>95209.836799999903</v>
      </c>
      <c r="AI62" s="124">
        <v>18121.288238144021</v>
      </c>
      <c r="AJ62" s="125">
        <v>14005.514173400014</v>
      </c>
      <c r="AK62" s="123">
        <v>93528.133599999972</v>
      </c>
      <c r="AL62" s="124">
        <v>17801.209668088009</v>
      </c>
      <c r="AM62" s="125">
        <v>14039.909485711996</v>
      </c>
      <c r="AN62" s="139">
        <v>99317.423199999888</v>
      </c>
      <c r="AO62" s="138">
        <v>18903.085157656002</v>
      </c>
      <c r="AP62" s="125">
        <v>15166.302008816006</v>
      </c>
      <c r="AQ62" s="139">
        <v>96957.53039999996</v>
      </c>
      <c r="AR62" s="138">
        <v>18453.926761032006</v>
      </c>
      <c r="AS62" s="125">
        <v>14481.838698199999</v>
      </c>
      <c r="AT62" s="139">
        <v>98956.368799999895</v>
      </c>
      <c r="AU62" s="138">
        <v>18834.365673703996</v>
      </c>
      <c r="AV62" s="125">
        <v>14388.53343997601</v>
      </c>
    </row>
    <row r="63" spans="1:50" x14ac:dyDescent="0.25">
      <c r="A63" s="7">
        <v>57</v>
      </c>
      <c r="B63" s="54" t="s">
        <v>43</v>
      </c>
      <c r="C63" s="49">
        <v>60</v>
      </c>
      <c r="D63" s="81">
        <v>1.9</v>
      </c>
      <c r="E63" s="81" t="s">
        <v>688</v>
      </c>
      <c r="F63" s="66">
        <v>41256</v>
      </c>
      <c r="G63" s="66">
        <v>41256</v>
      </c>
      <c r="H63" s="83" t="s">
        <v>261</v>
      </c>
      <c r="I63" s="63">
        <f t="shared" si="14"/>
        <v>11898403.200000001</v>
      </c>
      <c r="J63" s="15">
        <f t="shared" si="15"/>
        <v>1899104.1347520002</v>
      </c>
      <c r="K63" s="16">
        <f t="shared" si="18"/>
        <v>0.15961</v>
      </c>
      <c r="L63" s="17">
        <f t="shared" si="17"/>
        <v>1496111.4662172005</v>
      </c>
      <c r="M63" s="123">
        <v>1076722.0800000008</v>
      </c>
      <c r="N63" s="124">
        <v>171855.61118880007</v>
      </c>
      <c r="O63" s="125">
        <v>138642.27604920007</v>
      </c>
      <c r="P63" s="123">
        <v>993891.83999999904</v>
      </c>
      <c r="Q63" s="124">
        <v>158635.07658240019</v>
      </c>
      <c r="R63" s="125">
        <v>130737.83421720007</v>
      </c>
      <c r="S63" s="123">
        <v>1051265.6400000001</v>
      </c>
      <c r="T63" s="124">
        <v>167792.50880039981</v>
      </c>
      <c r="U63" s="125">
        <v>142599.17213279998</v>
      </c>
      <c r="V63" s="123">
        <v>1018159.0800000004</v>
      </c>
      <c r="W63" s="124">
        <v>162508.37075879989</v>
      </c>
      <c r="X63" s="125">
        <v>138634.02712199974</v>
      </c>
      <c r="Y63" s="123">
        <v>1055953.56</v>
      </c>
      <c r="Z63" s="124">
        <v>168540.74771160001</v>
      </c>
      <c r="AA63" s="125">
        <v>142623.97274880012</v>
      </c>
      <c r="AB63" s="123">
        <v>605782.44000000006</v>
      </c>
      <c r="AC63" s="124">
        <v>96688.935248400012</v>
      </c>
      <c r="AD63" s="125">
        <v>73719.323844000028</v>
      </c>
      <c r="AE63" s="123">
        <v>854454.00000000012</v>
      </c>
      <c r="AF63" s="124">
        <v>136379.40294</v>
      </c>
      <c r="AG63" s="125">
        <v>109332.89781480005</v>
      </c>
      <c r="AH63" s="123">
        <v>1031795.0399999998</v>
      </c>
      <c r="AI63" s="124">
        <v>164684.80633440005</v>
      </c>
      <c r="AJ63" s="125">
        <v>119911.61716680018</v>
      </c>
      <c r="AK63" s="123">
        <v>1023153.3600000008</v>
      </c>
      <c r="AL63" s="124">
        <v>163305.50778959994</v>
      </c>
      <c r="AM63" s="125">
        <v>122479.35226920004</v>
      </c>
      <c r="AN63" s="139">
        <v>1063800.7199999997</v>
      </c>
      <c r="AO63" s="138">
        <v>169793.23291919997</v>
      </c>
      <c r="AP63" s="125">
        <v>129619.1983175999</v>
      </c>
      <c r="AQ63" s="139">
        <v>1033270.5599999996</v>
      </c>
      <c r="AR63" s="138">
        <v>164920.31408160008</v>
      </c>
      <c r="AS63" s="125">
        <v>122530.08846839999</v>
      </c>
      <c r="AT63" s="139">
        <v>1090154.8800000011</v>
      </c>
      <c r="AU63" s="138">
        <v>173999.62039680019</v>
      </c>
      <c r="AV63" s="125">
        <v>125281.70606640007</v>
      </c>
    </row>
    <row r="64" spans="1:50" x14ac:dyDescent="0.25">
      <c r="A64" s="7">
        <v>58</v>
      </c>
      <c r="B64" s="54" t="s">
        <v>492</v>
      </c>
      <c r="C64" s="49">
        <v>397</v>
      </c>
      <c r="D64" s="81">
        <v>0.15</v>
      </c>
      <c r="E64" s="71" t="s">
        <v>689</v>
      </c>
      <c r="F64" s="66">
        <v>42062</v>
      </c>
      <c r="G64" s="66">
        <v>42062</v>
      </c>
      <c r="H64" s="83" t="s">
        <v>484</v>
      </c>
      <c r="I64" s="63">
        <f t="shared" si="14"/>
        <v>245128.92460000006</v>
      </c>
      <c r="J64" s="15">
        <f t="shared" si="15"/>
        <v>47782.981272277997</v>
      </c>
      <c r="K64" s="16">
        <f t="shared" si="18"/>
        <v>0.19492999999999994</v>
      </c>
      <c r="L64" s="17">
        <f t="shared" si="17"/>
        <v>41231.723921626988</v>
      </c>
      <c r="M64" s="123">
        <v>72311.460200000045</v>
      </c>
      <c r="N64" s="124">
        <v>14095.672936785986</v>
      </c>
      <c r="O64" s="125">
        <v>11857.174062175996</v>
      </c>
      <c r="P64" s="123">
        <v>68458.931999999972</v>
      </c>
      <c r="Q64" s="124">
        <v>13344.69961476</v>
      </c>
      <c r="R64" s="125">
        <v>11419.062697310994</v>
      </c>
      <c r="S64" s="123">
        <v>76044.968200000061</v>
      </c>
      <c r="T64" s="124">
        <v>14823.445651225997</v>
      </c>
      <c r="U64" s="125">
        <v>12998.146238587999</v>
      </c>
      <c r="V64" s="123">
        <v>28313.564199999997</v>
      </c>
      <c r="W64" s="124">
        <v>5519.1630695060057</v>
      </c>
      <c r="X64" s="125">
        <v>4957.3409235520021</v>
      </c>
      <c r="Y64" s="123">
        <v>0</v>
      </c>
      <c r="Z64" s="124">
        <v>0</v>
      </c>
      <c r="AA64" s="125">
        <v>0</v>
      </c>
      <c r="AB64" s="123">
        <v>0</v>
      </c>
      <c r="AC64" s="124">
        <v>0</v>
      </c>
      <c r="AD64" s="125">
        <v>0</v>
      </c>
      <c r="AE64" s="123">
        <v>0</v>
      </c>
      <c r="AF64" s="124">
        <v>0</v>
      </c>
      <c r="AG64" s="125">
        <v>0</v>
      </c>
      <c r="AH64" s="123">
        <v>0</v>
      </c>
      <c r="AI64" s="124">
        <v>0</v>
      </c>
      <c r="AJ64" s="125">
        <v>0</v>
      </c>
      <c r="AK64" s="123">
        <v>0</v>
      </c>
      <c r="AL64" s="124">
        <v>0</v>
      </c>
      <c r="AM64" s="125">
        <v>0</v>
      </c>
      <c r="AN64" s="139">
        <v>0</v>
      </c>
      <c r="AO64" s="138">
        <v>0</v>
      </c>
      <c r="AP64" s="125">
        <v>0</v>
      </c>
      <c r="AQ64" s="139">
        <v>0</v>
      </c>
      <c r="AR64" s="138">
        <v>0</v>
      </c>
      <c r="AS64" s="125">
        <v>0</v>
      </c>
      <c r="AT64" s="139">
        <v>0</v>
      </c>
      <c r="AU64" s="138">
        <v>0</v>
      </c>
      <c r="AV64" s="125">
        <v>0</v>
      </c>
    </row>
    <row r="65" spans="1:48" x14ac:dyDescent="0.25">
      <c r="A65" s="7">
        <v>59</v>
      </c>
      <c r="B65" s="54" t="s">
        <v>44</v>
      </c>
      <c r="C65" s="49">
        <v>68</v>
      </c>
      <c r="D65" s="81">
        <v>0.999</v>
      </c>
      <c r="E65" s="81" t="s">
        <v>688</v>
      </c>
      <c r="F65" s="66">
        <v>40987</v>
      </c>
      <c r="G65" s="66">
        <v>40987</v>
      </c>
      <c r="H65" s="83" t="s">
        <v>262</v>
      </c>
      <c r="I65" s="63">
        <f t="shared" si="14"/>
        <v>5077882.1999999993</v>
      </c>
      <c r="J65" s="15">
        <f t="shared" si="15"/>
        <v>848311.00033200008</v>
      </c>
      <c r="K65" s="16">
        <f t="shared" si="18"/>
        <v>0.16706000000000004</v>
      </c>
      <c r="L65" s="17">
        <f t="shared" si="17"/>
        <v>681796.64372699999</v>
      </c>
      <c r="M65" s="123">
        <v>586276.19999999972</v>
      </c>
      <c r="N65" s="124">
        <v>97943.301971999957</v>
      </c>
      <c r="O65" s="125">
        <v>79908.453349000003</v>
      </c>
      <c r="P65" s="123">
        <v>527263.59999999951</v>
      </c>
      <c r="Q65" s="124">
        <v>88084.65701600007</v>
      </c>
      <c r="R65" s="125">
        <v>73292.200532000032</v>
      </c>
      <c r="S65" s="123">
        <v>531521.79999999993</v>
      </c>
      <c r="T65" s="124">
        <v>88796.031908000121</v>
      </c>
      <c r="U65" s="125">
        <v>76281.005295000024</v>
      </c>
      <c r="V65" s="123">
        <v>530422.69999999995</v>
      </c>
      <c r="W65" s="124">
        <v>88612.416262000028</v>
      </c>
      <c r="X65" s="125">
        <v>76090.660764000044</v>
      </c>
      <c r="Y65" s="123">
        <v>556818.00000000058</v>
      </c>
      <c r="Z65" s="124">
        <v>93022.015079999997</v>
      </c>
      <c r="AA65" s="125">
        <v>79381.467205999928</v>
      </c>
      <c r="AB65" s="123">
        <v>189507.90000000011</v>
      </c>
      <c r="AC65" s="124">
        <v>31659.189773999995</v>
      </c>
      <c r="AD65" s="125">
        <v>24347.996996999984</v>
      </c>
      <c r="AE65" s="123">
        <v>0</v>
      </c>
      <c r="AF65" s="124">
        <v>0</v>
      </c>
      <c r="AG65" s="125">
        <v>0</v>
      </c>
      <c r="AH65" s="123">
        <v>0</v>
      </c>
      <c r="AI65" s="124">
        <v>0</v>
      </c>
      <c r="AJ65" s="125">
        <v>0</v>
      </c>
      <c r="AK65" s="123">
        <v>463241.09999999963</v>
      </c>
      <c r="AL65" s="124">
        <v>77389.058166000061</v>
      </c>
      <c r="AM65" s="125">
        <v>59360.302653000028</v>
      </c>
      <c r="AN65" s="139">
        <v>563032.50000000047</v>
      </c>
      <c r="AO65" s="138">
        <v>94060.209449999835</v>
      </c>
      <c r="AP65" s="125">
        <v>72904.507587999993</v>
      </c>
      <c r="AQ65" s="139">
        <v>553015.20000000054</v>
      </c>
      <c r="AR65" s="138">
        <v>92386.719311999899</v>
      </c>
      <c r="AS65" s="125">
        <v>69758.735442000005</v>
      </c>
      <c r="AT65" s="139">
        <v>576783.19999999937</v>
      </c>
      <c r="AU65" s="138">
        <v>96357.40139200016</v>
      </c>
      <c r="AV65" s="125">
        <v>70471.313900999943</v>
      </c>
    </row>
    <row r="66" spans="1:48" x14ac:dyDescent="0.25">
      <c r="A66" s="7">
        <v>60</v>
      </c>
      <c r="B66" s="54" t="s">
        <v>45</v>
      </c>
      <c r="C66" s="49">
        <v>80</v>
      </c>
      <c r="D66" s="81">
        <v>0.92500000000000004</v>
      </c>
      <c r="E66" s="81" t="s">
        <v>689</v>
      </c>
      <c r="F66" s="66">
        <v>41353</v>
      </c>
      <c r="G66" s="66">
        <v>41353</v>
      </c>
      <c r="H66" s="83" t="s">
        <v>263</v>
      </c>
      <c r="I66" s="63">
        <f t="shared" si="14"/>
        <v>1689299.8000000007</v>
      </c>
      <c r="J66" s="15">
        <f t="shared" si="15"/>
        <v>282214.42458800005</v>
      </c>
      <c r="K66" s="16">
        <f t="shared" si="18"/>
        <v>0.16705999999999996</v>
      </c>
      <c r="L66" s="17">
        <f t="shared" si="17"/>
        <v>227372.32535599993</v>
      </c>
      <c r="M66" s="123">
        <v>277456.20000000024</v>
      </c>
      <c r="N66" s="124">
        <v>46351.832771999994</v>
      </c>
      <c r="O66" s="125">
        <v>37744.483966000007</v>
      </c>
      <c r="P66" s="123">
        <v>236994.30000000019</v>
      </c>
      <c r="Q66" s="124">
        <v>39592.267757999995</v>
      </c>
      <c r="R66" s="125">
        <v>32850.360662999985</v>
      </c>
      <c r="S66" s="123">
        <v>235169.40000000005</v>
      </c>
      <c r="T66" s="124">
        <v>39287.399964000018</v>
      </c>
      <c r="U66" s="125">
        <v>33794.09745999999</v>
      </c>
      <c r="V66" s="123">
        <v>184162</v>
      </c>
      <c r="W66" s="124">
        <v>30766.103719999988</v>
      </c>
      <c r="X66" s="125">
        <v>26450.734153999983</v>
      </c>
      <c r="Y66" s="123">
        <v>153278.29999999993</v>
      </c>
      <c r="Z66" s="124">
        <v>25606.672798000014</v>
      </c>
      <c r="AA66" s="125">
        <v>21840.533514999988</v>
      </c>
      <c r="AB66" s="123">
        <v>0</v>
      </c>
      <c r="AC66" s="124">
        <v>0</v>
      </c>
      <c r="AD66" s="125">
        <v>0</v>
      </c>
      <c r="AE66" s="123">
        <v>0</v>
      </c>
      <c r="AF66" s="124">
        <v>0</v>
      </c>
      <c r="AG66" s="125">
        <v>0</v>
      </c>
      <c r="AH66" s="123">
        <v>0</v>
      </c>
      <c r="AI66" s="124">
        <v>0</v>
      </c>
      <c r="AJ66" s="125">
        <v>0</v>
      </c>
      <c r="AK66" s="123">
        <v>0</v>
      </c>
      <c r="AL66" s="124">
        <v>0</v>
      </c>
      <c r="AM66" s="125">
        <v>0</v>
      </c>
      <c r="AN66" s="139">
        <v>133539</v>
      </c>
      <c r="AO66" s="138">
        <v>22309.025340000011</v>
      </c>
      <c r="AP66" s="125">
        <v>17264.578170000004</v>
      </c>
      <c r="AQ66" s="139">
        <v>192162.19999999995</v>
      </c>
      <c r="AR66" s="138">
        <v>32102.617131999992</v>
      </c>
      <c r="AS66" s="125">
        <v>24069.990768999985</v>
      </c>
      <c r="AT66" s="139">
        <v>276538.40000000031</v>
      </c>
      <c r="AU66" s="138">
        <v>46198.505104000011</v>
      </c>
      <c r="AV66" s="125">
        <v>33357.546659</v>
      </c>
    </row>
    <row r="67" spans="1:48" x14ac:dyDescent="0.25">
      <c r="A67" s="7"/>
      <c r="B67" s="54" t="s">
        <v>682</v>
      </c>
      <c r="C67" s="49">
        <v>88</v>
      </c>
      <c r="D67" s="81">
        <v>0.249</v>
      </c>
      <c r="E67" s="81" t="s">
        <v>689</v>
      </c>
      <c r="F67" s="66">
        <v>40316</v>
      </c>
      <c r="G67" s="66">
        <v>40316</v>
      </c>
      <c r="H67" s="83" t="s">
        <v>683</v>
      </c>
      <c r="I67" s="63">
        <f t="shared" ref="I67" si="19">M67+P67+S67+V67+Y67+AB67+AE67+AH67+AK67+AN67+AQ67+AT67</f>
        <v>0</v>
      </c>
      <c r="J67" s="15">
        <f t="shared" ref="J67" si="20">N67+Q67+T67+W67+Z67+AC67+AF67+AI67+AL67+AO67+AR67+AU67</f>
        <v>-11131.359999999999</v>
      </c>
      <c r="K67" s="16" t="e">
        <f t="shared" ref="K67" si="21">J67/I67</f>
        <v>#DIV/0!</v>
      </c>
      <c r="L67" s="17">
        <f t="shared" ref="L67" si="22">O67+R67+U67+X67+AA67+AD67+AG67+AJ67+AM67+AP67+AS67+AV67</f>
        <v>-11131.359999999999</v>
      </c>
      <c r="M67" s="123">
        <v>0</v>
      </c>
      <c r="N67" s="124">
        <v>0</v>
      </c>
      <c r="O67" s="125">
        <v>0</v>
      </c>
      <c r="P67" s="123">
        <v>0</v>
      </c>
      <c r="Q67" s="124">
        <v>0</v>
      </c>
      <c r="R67" s="125">
        <v>0</v>
      </c>
      <c r="S67" s="123">
        <v>0</v>
      </c>
      <c r="T67" s="124">
        <v>0</v>
      </c>
      <c r="U67" s="125">
        <v>0</v>
      </c>
      <c r="V67" s="123">
        <v>0</v>
      </c>
      <c r="W67" s="124">
        <v>0</v>
      </c>
      <c r="X67" s="125">
        <v>0</v>
      </c>
      <c r="Y67" s="123">
        <v>0</v>
      </c>
      <c r="Z67" s="124">
        <v>0</v>
      </c>
      <c r="AA67" s="125">
        <v>0</v>
      </c>
      <c r="AB67" s="123">
        <v>0</v>
      </c>
      <c r="AC67" s="124">
        <v>0</v>
      </c>
      <c r="AD67" s="125">
        <v>0</v>
      </c>
      <c r="AE67" s="123">
        <v>0</v>
      </c>
      <c r="AF67" s="124">
        <v>0</v>
      </c>
      <c r="AG67" s="125">
        <v>0</v>
      </c>
      <c r="AH67" s="123">
        <v>0</v>
      </c>
      <c r="AI67" s="124">
        <v>0</v>
      </c>
      <c r="AJ67" s="125">
        <v>0</v>
      </c>
      <c r="AK67" s="123">
        <v>0</v>
      </c>
      <c r="AL67" s="124">
        <v>0</v>
      </c>
      <c r="AM67" s="125">
        <v>0</v>
      </c>
      <c r="AN67" s="139">
        <v>0</v>
      </c>
      <c r="AO67" s="138">
        <v>0</v>
      </c>
      <c r="AP67" s="125">
        <v>0</v>
      </c>
      <c r="AQ67" s="139">
        <v>0</v>
      </c>
      <c r="AR67" s="138">
        <v>-11131.359999999999</v>
      </c>
      <c r="AS67" s="125">
        <v>-11131.359999999999</v>
      </c>
      <c r="AT67" s="139">
        <v>0</v>
      </c>
      <c r="AU67" s="138">
        <v>0</v>
      </c>
      <c r="AV67" s="125">
        <v>0</v>
      </c>
    </row>
    <row r="68" spans="1:48" x14ac:dyDescent="0.25">
      <c r="A68" s="7">
        <v>61</v>
      </c>
      <c r="B68" s="126" t="s">
        <v>502</v>
      </c>
      <c r="C68" s="127">
        <v>418</v>
      </c>
      <c r="D68" s="81">
        <v>1.4</v>
      </c>
      <c r="E68" s="81" t="s">
        <v>689</v>
      </c>
      <c r="F68" s="66">
        <v>42496</v>
      </c>
      <c r="G68" s="66">
        <v>42496</v>
      </c>
      <c r="H68" s="83" t="s">
        <v>598</v>
      </c>
      <c r="I68" s="63">
        <f t="shared" si="14"/>
        <v>7892642.7600000007</v>
      </c>
      <c r="J68" s="15">
        <f t="shared" si="15"/>
        <v>1215388.0586124</v>
      </c>
      <c r="K68" s="16">
        <f t="shared" ref="K68" si="23">J68/I68</f>
        <v>0.15398999999999999</v>
      </c>
      <c r="L68" s="17">
        <f t="shared" si="17"/>
        <v>943447.17119999998</v>
      </c>
      <c r="M68" s="123">
        <v>896329.32000000018</v>
      </c>
      <c r="N68" s="124">
        <v>138025.75198680011</v>
      </c>
      <c r="O68" s="125">
        <v>110364.20869199993</v>
      </c>
      <c r="P68" s="123">
        <v>790973.88000000012</v>
      </c>
      <c r="Q68" s="124">
        <v>121802.06778120006</v>
      </c>
      <c r="R68" s="125">
        <v>99683.665623599867</v>
      </c>
      <c r="S68" s="123">
        <v>674514.7200000002</v>
      </c>
      <c r="T68" s="124">
        <v>103868.52173279997</v>
      </c>
      <c r="U68" s="125">
        <v>87728.236906800084</v>
      </c>
      <c r="V68" s="123">
        <v>405863.87999999948</v>
      </c>
      <c r="W68" s="124">
        <v>62498.978881199946</v>
      </c>
      <c r="X68" s="125">
        <v>52549.631607600029</v>
      </c>
      <c r="Y68" s="123">
        <v>654231.72000000114</v>
      </c>
      <c r="Z68" s="124">
        <v>100745.14256279997</v>
      </c>
      <c r="AA68" s="125">
        <v>84611.259111599953</v>
      </c>
      <c r="AB68" s="123">
        <v>526521.95999999938</v>
      </c>
      <c r="AC68" s="124">
        <v>81079.116620399946</v>
      </c>
      <c r="AD68" s="125">
        <v>60771.135404400011</v>
      </c>
      <c r="AE68" s="123">
        <v>574811.15999999898</v>
      </c>
      <c r="AF68" s="124">
        <v>88515.170528399874</v>
      </c>
      <c r="AG68" s="125">
        <v>70205.891847599982</v>
      </c>
      <c r="AH68" s="123">
        <v>436626.00000000012</v>
      </c>
      <c r="AI68" s="124">
        <v>67236.037740000014</v>
      </c>
      <c r="AJ68" s="125">
        <v>47871.313246799924</v>
      </c>
      <c r="AK68" s="123">
        <v>426720.59999999986</v>
      </c>
      <c r="AL68" s="124">
        <v>65710.705193999951</v>
      </c>
      <c r="AM68" s="125">
        <v>47558.428064400054</v>
      </c>
      <c r="AN68" s="139">
        <v>795727.68000000052</v>
      </c>
      <c r="AO68" s="138">
        <v>122534.10544320002</v>
      </c>
      <c r="AP68" s="125">
        <v>92136.38056920009</v>
      </c>
      <c r="AQ68" s="139">
        <v>853715.04000000027</v>
      </c>
      <c r="AR68" s="138">
        <v>131463.57900959993</v>
      </c>
      <c r="AS68" s="125">
        <v>96206.891342399962</v>
      </c>
      <c r="AT68" s="139">
        <v>856606.80000000063</v>
      </c>
      <c r="AU68" s="138">
        <v>131908.88113200007</v>
      </c>
      <c r="AV68" s="125">
        <v>93760.128783600041</v>
      </c>
    </row>
    <row r="69" spans="1:48" x14ac:dyDescent="0.25">
      <c r="A69" s="7">
        <v>62</v>
      </c>
      <c r="B69" s="126" t="s">
        <v>518</v>
      </c>
      <c r="C69" s="127">
        <v>422</v>
      </c>
      <c r="D69" s="81">
        <v>3.99</v>
      </c>
      <c r="E69" s="81" t="s">
        <v>689</v>
      </c>
      <c r="F69" s="66">
        <v>42887</v>
      </c>
      <c r="G69" s="66">
        <v>42887</v>
      </c>
      <c r="H69" s="83" t="s">
        <v>519</v>
      </c>
      <c r="I69" s="63">
        <f t="shared" si="14"/>
        <v>20640000.000000004</v>
      </c>
      <c r="J69" s="15">
        <f t="shared" si="15"/>
        <v>2963284.8</v>
      </c>
      <c r="K69" s="16">
        <f t="shared" ref="K69" si="24">J69/I69</f>
        <v>0.14356999999999998</v>
      </c>
      <c r="L69" s="17">
        <f t="shared" si="17"/>
        <v>2268267.3133439999</v>
      </c>
      <c r="M69" s="123">
        <v>1872087.9000000004</v>
      </c>
      <c r="N69" s="124">
        <v>268775.65980299999</v>
      </c>
      <c r="O69" s="125">
        <v>210424.21688999992</v>
      </c>
      <c r="P69" s="123">
        <v>2001000.6000000008</v>
      </c>
      <c r="Q69" s="124">
        <v>287283.65614199999</v>
      </c>
      <c r="R69" s="125">
        <v>230768.43958500007</v>
      </c>
      <c r="S69" s="123">
        <v>2042391.3000000017</v>
      </c>
      <c r="T69" s="124">
        <v>293226.1189410002</v>
      </c>
      <c r="U69" s="125">
        <v>244228.79417999997</v>
      </c>
      <c r="V69" s="123">
        <v>1722990.9000000018</v>
      </c>
      <c r="W69" s="124">
        <v>247369.80351300028</v>
      </c>
      <c r="X69" s="125">
        <v>207276.29969399984</v>
      </c>
      <c r="Y69" s="123">
        <v>1523472.8999999997</v>
      </c>
      <c r="Z69" s="124">
        <v>218725.0042530002</v>
      </c>
      <c r="AA69" s="125">
        <v>181126.43951400009</v>
      </c>
      <c r="AB69" s="123">
        <v>889703.69999999949</v>
      </c>
      <c r="AC69" s="124">
        <v>127734.76020900003</v>
      </c>
      <c r="AD69" s="125">
        <v>92277.069516000061</v>
      </c>
      <c r="AE69" s="123">
        <v>2096966.100000002</v>
      </c>
      <c r="AF69" s="124">
        <v>301061.42297700001</v>
      </c>
      <c r="AG69" s="125">
        <v>234954.21690600002</v>
      </c>
      <c r="AH69" s="123">
        <v>1712222.7000000002</v>
      </c>
      <c r="AI69" s="124">
        <v>245823.8130389998</v>
      </c>
      <c r="AJ69" s="125">
        <v>172013.41105799997</v>
      </c>
      <c r="AK69" s="123">
        <v>1631568.8999999994</v>
      </c>
      <c r="AL69" s="124">
        <v>234244.34697300001</v>
      </c>
      <c r="AM69" s="125">
        <v>169961.19013800009</v>
      </c>
      <c r="AN69" s="139">
        <v>1698105.9000000011</v>
      </c>
      <c r="AO69" s="138">
        <v>243797.06406299974</v>
      </c>
      <c r="AP69" s="125">
        <v>180345.23341499997</v>
      </c>
      <c r="AQ69" s="139">
        <v>1542898.1999999983</v>
      </c>
      <c r="AR69" s="138">
        <v>221513.89457399989</v>
      </c>
      <c r="AS69" s="125">
        <v>157507.294215</v>
      </c>
      <c r="AT69" s="139">
        <v>1906590.8999999992</v>
      </c>
      <c r="AU69" s="138">
        <v>273729.25551299989</v>
      </c>
      <c r="AV69" s="125">
        <v>187384.70823300007</v>
      </c>
    </row>
    <row r="70" spans="1:48" x14ac:dyDescent="0.25">
      <c r="A70" s="7">
        <v>63</v>
      </c>
      <c r="B70" s="134" t="s">
        <v>517</v>
      </c>
      <c r="C70" s="127">
        <v>421</v>
      </c>
      <c r="D70" s="81">
        <v>3.38</v>
      </c>
      <c r="E70" s="81" t="s">
        <v>689</v>
      </c>
      <c r="F70" s="66">
        <v>42832</v>
      </c>
      <c r="G70" s="66">
        <v>42832</v>
      </c>
      <c r="H70" s="83" t="s">
        <v>520</v>
      </c>
      <c r="I70" s="63">
        <f t="shared" si="14"/>
        <v>23301767.519999992</v>
      </c>
      <c r="J70" s="15">
        <f t="shared" si="15"/>
        <v>3376659.1313232016</v>
      </c>
      <c r="K70" s="16">
        <f t="shared" ref="K70:K81" si="25">J70/I70</f>
        <v>0.14491000000000012</v>
      </c>
      <c r="L70" s="17">
        <f t="shared" si="17"/>
        <v>2580262.8184632007</v>
      </c>
      <c r="M70" s="123">
        <v>1625403.6</v>
      </c>
      <c r="N70" s="124">
        <v>235537.23567599989</v>
      </c>
      <c r="O70" s="125">
        <v>185062.06154399997</v>
      </c>
      <c r="P70" s="123">
        <v>2019553.9199999985</v>
      </c>
      <c r="Q70" s="124">
        <v>292653.55854720058</v>
      </c>
      <c r="R70" s="125">
        <v>235629.11074320012</v>
      </c>
      <c r="S70" s="123">
        <v>2139603.8400000003</v>
      </c>
      <c r="T70" s="124">
        <v>310049.99245439988</v>
      </c>
      <c r="U70" s="125">
        <v>258285.86237760002</v>
      </c>
      <c r="V70" s="123">
        <v>2062408.5600000015</v>
      </c>
      <c r="W70" s="124">
        <v>298863.62442960031</v>
      </c>
      <c r="X70" s="125">
        <v>250630.31043599997</v>
      </c>
      <c r="Y70" s="123">
        <v>1637562.4799999993</v>
      </c>
      <c r="Z70" s="124">
        <v>237299.17897679994</v>
      </c>
      <c r="AA70" s="125">
        <v>198504.9680639997</v>
      </c>
      <c r="AB70" s="123">
        <v>1779931.1999999995</v>
      </c>
      <c r="AC70" s="124">
        <v>257929.83019199988</v>
      </c>
      <c r="AD70" s="125">
        <v>188159.30409840014</v>
      </c>
      <c r="AE70" s="123">
        <v>2092978.08</v>
      </c>
      <c r="AF70" s="124">
        <v>303293.4535728005</v>
      </c>
      <c r="AG70" s="125">
        <v>237212.5964448005</v>
      </c>
      <c r="AH70" s="123">
        <v>2109100.799999997</v>
      </c>
      <c r="AI70" s="124">
        <v>305629.79692799982</v>
      </c>
      <c r="AJ70" s="125">
        <v>214511.43389520037</v>
      </c>
      <c r="AK70" s="123">
        <v>2057298.0000000009</v>
      </c>
      <c r="AL70" s="124">
        <v>298123.0531800001</v>
      </c>
      <c r="AM70" s="125">
        <v>215973.20752799988</v>
      </c>
      <c r="AN70" s="139">
        <v>1687025.0399999993</v>
      </c>
      <c r="AO70" s="138">
        <v>244466.79854640012</v>
      </c>
      <c r="AP70" s="125">
        <v>181392.43309920025</v>
      </c>
      <c r="AQ70" s="139">
        <v>2081329.6799999974</v>
      </c>
      <c r="AR70" s="138">
        <v>301605.48392880039</v>
      </c>
      <c r="AS70" s="125">
        <v>216246.81718799999</v>
      </c>
      <c r="AT70" s="139">
        <v>2009572.3200000003</v>
      </c>
      <c r="AU70" s="138">
        <v>291207.12489119987</v>
      </c>
      <c r="AV70" s="125">
        <v>198654.71304480039</v>
      </c>
    </row>
    <row r="71" spans="1:48" x14ac:dyDescent="0.25">
      <c r="A71" s="7">
        <v>64</v>
      </c>
      <c r="B71" s="126" t="s">
        <v>46</v>
      </c>
      <c r="C71" s="127">
        <v>106</v>
      </c>
      <c r="D71" s="81">
        <v>2.4</v>
      </c>
      <c r="E71" s="81" t="s">
        <v>688</v>
      </c>
      <c r="F71" s="66">
        <v>41142</v>
      </c>
      <c r="G71" s="66">
        <v>41142</v>
      </c>
      <c r="H71" s="83" t="s">
        <v>264</v>
      </c>
      <c r="I71" s="63">
        <f t="shared" si="14"/>
        <v>14248000.000000004</v>
      </c>
      <c r="J71" s="15">
        <f t="shared" si="15"/>
        <v>1504018.8800000004</v>
      </c>
      <c r="K71" s="16">
        <f t="shared" si="25"/>
        <v>0.10556</v>
      </c>
      <c r="L71" s="17">
        <f t="shared" si="17"/>
        <v>1023907.725566</v>
      </c>
      <c r="M71" s="123">
        <v>1337475.6000000003</v>
      </c>
      <c r="N71" s="124">
        <v>141183.92433600008</v>
      </c>
      <c r="O71" s="125">
        <v>100156.79172999987</v>
      </c>
      <c r="P71" s="123">
        <v>1273858.0000000002</v>
      </c>
      <c r="Q71" s="124">
        <v>134468.45048000006</v>
      </c>
      <c r="R71" s="125">
        <v>98688.357022000026</v>
      </c>
      <c r="S71" s="123">
        <v>1359442.7999999996</v>
      </c>
      <c r="T71" s="124">
        <v>143502.78196800005</v>
      </c>
      <c r="U71" s="125">
        <v>110837.32075600002</v>
      </c>
      <c r="V71" s="123">
        <v>1200669.7999999993</v>
      </c>
      <c r="W71" s="124">
        <v>126742.70408799995</v>
      </c>
      <c r="X71" s="125">
        <v>99126.192215999938</v>
      </c>
      <c r="Y71" s="123">
        <v>977613.59999999974</v>
      </c>
      <c r="Z71" s="124">
        <v>103196.89161600004</v>
      </c>
      <c r="AA71" s="125">
        <v>79853.287887999963</v>
      </c>
      <c r="AB71" s="123">
        <v>1357063.5999999985</v>
      </c>
      <c r="AC71" s="124">
        <v>143251.63361600015</v>
      </c>
      <c r="AD71" s="125">
        <v>91119.19107000003</v>
      </c>
      <c r="AE71" s="123">
        <v>1419371.0000000005</v>
      </c>
      <c r="AF71" s="124">
        <v>149828.80276000011</v>
      </c>
      <c r="AG71" s="125">
        <v>104783.98675200014</v>
      </c>
      <c r="AH71" s="123">
        <v>1324326.8000000007</v>
      </c>
      <c r="AI71" s="124">
        <v>139795.93700799992</v>
      </c>
      <c r="AJ71" s="125">
        <v>82911.050645999945</v>
      </c>
      <c r="AK71" s="123">
        <v>557071.39999999979</v>
      </c>
      <c r="AL71" s="124">
        <v>58804.456983999982</v>
      </c>
      <c r="AM71" s="125">
        <v>36125.469922000004</v>
      </c>
      <c r="AN71" s="139">
        <v>1388271.200000002</v>
      </c>
      <c r="AO71" s="138">
        <v>146545.90787200007</v>
      </c>
      <c r="AP71" s="125">
        <v>94429.774257999903</v>
      </c>
      <c r="AQ71" s="139">
        <v>1316810.0000000028</v>
      </c>
      <c r="AR71" s="138">
        <v>139002.4635999999</v>
      </c>
      <c r="AS71" s="125">
        <v>84765.94021200006</v>
      </c>
      <c r="AT71" s="139">
        <v>736026.19999999972</v>
      </c>
      <c r="AU71" s="138">
        <v>77694.925672000012</v>
      </c>
      <c r="AV71" s="125">
        <v>41110.363093999978</v>
      </c>
    </row>
    <row r="72" spans="1:48" x14ac:dyDescent="0.25">
      <c r="A72" s="7">
        <v>65</v>
      </c>
      <c r="B72" s="126" t="s">
        <v>521</v>
      </c>
      <c r="C72" s="127">
        <v>434</v>
      </c>
      <c r="D72" s="81">
        <v>3.98</v>
      </c>
      <c r="E72" s="81" t="s">
        <v>689</v>
      </c>
      <c r="F72" s="66">
        <v>42992</v>
      </c>
      <c r="G72" s="66">
        <v>43005</v>
      </c>
      <c r="H72" s="83" t="s">
        <v>546</v>
      </c>
      <c r="I72" s="63">
        <f t="shared" si="14"/>
        <v>28257168.799999997</v>
      </c>
      <c r="J72" s="15">
        <f t="shared" si="15"/>
        <v>4056086.0046159998</v>
      </c>
      <c r="K72" s="16">
        <f t="shared" ref="K72" si="26">J72/I72</f>
        <v>0.1435418400662985</v>
      </c>
      <c r="L72" s="17">
        <f t="shared" si="17"/>
        <v>3092884.1464109994</v>
      </c>
      <c r="M72" s="123">
        <v>2590438.9999999991</v>
      </c>
      <c r="N72" s="124">
        <v>371909.32723000075</v>
      </c>
      <c r="O72" s="125">
        <v>292036.23227800021</v>
      </c>
      <c r="P72" s="123">
        <v>2400644.9999999991</v>
      </c>
      <c r="Q72" s="124">
        <v>344660.6026499992</v>
      </c>
      <c r="R72" s="125">
        <v>277110.61322299979</v>
      </c>
      <c r="S72" s="123">
        <v>2558205.9</v>
      </c>
      <c r="T72" s="124">
        <v>367281.62106299942</v>
      </c>
      <c r="U72" s="125">
        <v>305988.10535499995</v>
      </c>
      <c r="V72" s="123">
        <v>2454650.4000000004</v>
      </c>
      <c r="W72" s="124">
        <v>352414.15792799945</v>
      </c>
      <c r="X72" s="125">
        <v>294859.0916189999</v>
      </c>
      <c r="Y72" s="123">
        <v>1979121.5999999996</v>
      </c>
      <c r="Z72" s="124">
        <v>284142.48811200121</v>
      </c>
      <c r="AA72" s="125">
        <v>236700.86787500008</v>
      </c>
      <c r="AB72" s="123">
        <v>2124654.8000000007</v>
      </c>
      <c r="AC72" s="124">
        <v>305036.6896359995</v>
      </c>
      <c r="AD72" s="125">
        <v>220454.76488899961</v>
      </c>
      <c r="AE72" s="123">
        <v>2447171.100000002</v>
      </c>
      <c r="AF72" s="124">
        <v>351340.35482700146</v>
      </c>
      <c r="AG72" s="125">
        <v>274476.18461500003</v>
      </c>
      <c r="AH72" s="123">
        <v>2565795.3999999957</v>
      </c>
      <c r="AI72" s="124">
        <v>368371.24557799962</v>
      </c>
      <c r="AJ72" s="125">
        <v>257283.04338899997</v>
      </c>
      <c r="AK72" s="123">
        <v>2498386.9000000008</v>
      </c>
      <c r="AL72" s="124">
        <v>358693.40723299951</v>
      </c>
      <c r="AM72" s="125">
        <v>259014.32050499987</v>
      </c>
      <c r="AN72" s="139">
        <v>1639735.2999999989</v>
      </c>
      <c r="AO72" s="138">
        <v>235416.79702099966</v>
      </c>
      <c r="AP72" s="125">
        <v>172937.33374100015</v>
      </c>
      <c r="AQ72" s="139">
        <v>2463178.7999999989</v>
      </c>
      <c r="AR72" s="138">
        <f>353638.580316-795.72</f>
        <v>352842.86031600001</v>
      </c>
      <c r="AS72" s="125">
        <f>252294.762454-795.72</f>
        <v>251499.04245400001</v>
      </c>
      <c r="AT72" s="139">
        <v>2535184.600000001</v>
      </c>
      <c r="AU72" s="138">
        <v>363976.45302199968</v>
      </c>
      <c r="AV72" s="125">
        <v>250524.54646799999</v>
      </c>
    </row>
    <row r="73" spans="1:48" x14ac:dyDescent="0.25">
      <c r="A73" s="7">
        <v>66</v>
      </c>
      <c r="B73" s="126" t="s">
        <v>611</v>
      </c>
      <c r="C73" s="49">
        <v>413</v>
      </c>
      <c r="D73" s="81">
        <v>3.5</v>
      </c>
      <c r="E73" s="81" t="s">
        <v>689</v>
      </c>
      <c r="F73" s="66">
        <v>42220</v>
      </c>
      <c r="G73" s="66">
        <v>42220</v>
      </c>
      <c r="H73" s="83" t="s">
        <v>499</v>
      </c>
      <c r="I73" s="63">
        <f t="shared" si="14"/>
        <v>23897292.399999995</v>
      </c>
      <c r="J73" s="15">
        <f t="shared" si="15"/>
        <v>3462956.6416840008</v>
      </c>
      <c r="K73" s="16">
        <f t="shared" si="25"/>
        <v>0.14491000000000007</v>
      </c>
      <c r="L73" s="17">
        <f t="shared" si="17"/>
        <v>2650354.1736280001</v>
      </c>
      <c r="M73" s="123">
        <v>2124133.600000001</v>
      </c>
      <c r="N73" s="124">
        <v>307808.19997599989</v>
      </c>
      <c r="O73" s="125">
        <v>242304.41967600005</v>
      </c>
      <c r="P73" s="123">
        <v>1543419.5999999985</v>
      </c>
      <c r="Q73" s="124">
        <v>223656.93423600003</v>
      </c>
      <c r="R73" s="125">
        <v>179279.25117199996</v>
      </c>
      <c r="S73" s="123">
        <v>2107089.5999999987</v>
      </c>
      <c r="T73" s="124">
        <v>305338.35393600032</v>
      </c>
      <c r="U73" s="125">
        <v>254617.76856399982</v>
      </c>
      <c r="V73" s="123">
        <v>2039098.8000000021</v>
      </c>
      <c r="W73" s="124">
        <v>295485.80710799998</v>
      </c>
      <c r="X73" s="125">
        <v>247617.71626799984</v>
      </c>
      <c r="Y73" s="123">
        <v>2045981.1999999974</v>
      </c>
      <c r="Z73" s="124">
        <v>296483.13569200021</v>
      </c>
      <c r="AA73" s="125">
        <v>246844.42104400022</v>
      </c>
      <c r="AB73" s="123">
        <v>2019687.5999999978</v>
      </c>
      <c r="AC73" s="124">
        <v>292672.93011600041</v>
      </c>
      <c r="AD73" s="125">
        <v>214835.26062799993</v>
      </c>
      <c r="AE73" s="123">
        <v>2109808.0000000009</v>
      </c>
      <c r="AF73" s="124">
        <v>305732.27728000045</v>
      </c>
      <c r="AG73" s="125">
        <v>238732.32503199999</v>
      </c>
      <c r="AH73" s="123">
        <v>2080788.8</v>
      </c>
      <c r="AI73" s="124">
        <v>301527.10500799987</v>
      </c>
      <c r="AJ73" s="125">
        <v>211122.02796400018</v>
      </c>
      <c r="AK73" s="123">
        <v>1588299.2</v>
      </c>
      <c r="AL73" s="124">
        <v>230160.43707200012</v>
      </c>
      <c r="AM73" s="125">
        <v>168010.04688000001</v>
      </c>
      <c r="AN73" s="139">
        <v>2111586.0000000005</v>
      </c>
      <c r="AO73" s="138">
        <v>305989.92725999956</v>
      </c>
      <c r="AP73" s="125">
        <v>226319.41622000004</v>
      </c>
      <c r="AQ73" s="139">
        <v>2018978.4000000001</v>
      </c>
      <c r="AR73" s="138">
        <v>292570.1599440003</v>
      </c>
      <c r="AS73" s="125">
        <v>209698.71987599987</v>
      </c>
      <c r="AT73" s="139">
        <v>2108421.6000000029</v>
      </c>
      <c r="AU73" s="138">
        <v>305531.37405600026</v>
      </c>
      <c r="AV73" s="125">
        <v>210972.80030400009</v>
      </c>
    </row>
    <row r="74" spans="1:48" x14ac:dyDescent="0.25">
      <c r="A74" s="7">
        <v>67</v>
      </c>
      <c r="B74" s="126" t="s">
        <v>47</v>
      </c>
      <c r="C74" s="49">
        <v>387</v>
      </c>
      <c r="D74" s="129">
        <v>0.8</v>
      </c>
      <c r="E74" s="71" t="s">
        <v>689</v>
      </c>
      <c r="F74" s="73">
        <v>41983</v>
      </c>
      <c r="G74" s="73">
        <v>41983</v>
      </c>
      <c r="H74" s="84" t="s">
        <v>561</v>
      </c>
      <c r="I74" s="63">
        <f t="shared" si="14"/>
        <v>3903940.3200000022</v>
      </c>
      <c r="J74" s="15">
        <f t="shared" si="15"/>
        <v>662693.86931999982</v>
      </c>
      <c r="K74" s="16">
        <f t="shared" si="25"/>
        <v>0.16974999999999987</v>
      </c>
      <c r="L74" s="17">
        <f t="shared" si="17"/>
        <v>530493.10855440015</v>
      </c>
      <c r="M74" s="123">
        <v>323234.08000000048</v>
      </c>
      <c r="N74" s="124">
        <v>54868.98508000002</v>
      </c>
      <c r="O74" s="125">
        <v>44879.041175200015</v>
      </c>
      <c r="P74" s="123">
        <v>310110.24000000063</v>
      </c>
      <c r="Q74" s="124">
        <v>52641.213239999932</v>
      </c>
      <c r="R74" s="125">
        <v>44007.894202400013</v>
      </c>
      <c r="S74" s="123">
        <v>299159.99999999983</v>
      </c>
      <c r="T74" s="124">
        <v>50782.409999999967</v>
      </c>
      <c r="U74" s="125">
        <v>43628.519024800007</v>
      </c>
      <c r="V74" s="123">
        <v>343180.16000000021</v>
      </c>
      <c r="W74" s="124">
        <v>58254.832159999998</v>
      </c>
      <c r="X74" s="125">
        <v>50222.663741600038</v>
      </c>
      <c r="Y74" s="123">
        <v>353239.36000000074</v>
      </c>
      <c r="Z74" s="124">
        <v>59962.381360000058</v>
      </c>
      <c r="AA74" s="125">
        <v>51349.824965600041</v>
      </c>
      <c r="AB74" s="123">
        <v>313472.40000000008</v>
      </c>
      <c r="AC74" s="124">
        <v>53211.939900000005</v>
      </c>
      <c r="AD74" s="125">
        <v>41167.062085600002</v>
      </c>
      <c r="AE74" s="123">
        <v>343498.32000000041</v>
      </c>
      <c r="AF74" s="124">
        <v>58308.839820000052</v>
      </c>
      <c r="AG74" s="125">
        <v>47395.159017599988</v>
      </c>
      <c r="AH74" s="123">
        <v>334294.08000000031</v>
      </c>
      <c r="AI74" s="124">
        <v>56746.420079999923</v>
      </c>
      <c r="AJ74" s="125">
        <v>42406.126493600008</v>
      </c>
      <c r="AK74" s="123">
        <v>335166.63999999961</v>
      </c>
      <c r="AL74" s="124">
        <v>56894.537139999986</v>
      </c>
      <c r="AM74" s="125">
        <v>43498.401750400022</v>
      </c>
      <c r="AN74" s="139">
        <v>347378.72000000003</v>
      </c>
      <c r="AO74" s="138">
        <v>58967.537720000015</v>
      </c>
      <c r="AP74" s="125">
        <v>45859.850343999948</v>
      </c>
      <c r="AQ74" s="139">
        <v>294827.83999999979</v>
      </c>
      <c r="AR74" s="138">
        <v>50047.025840000024</v>
      </c>
      <c r="AS74" s="125">
        <v>37750.631936000049</v>
      </c>
      <c r="AT74" s="139">
        <v>306378.47999999981</v>
      </c>
      <c r="AU74" s="138">
        <v>52007.746979999887</v>
      </c>
      <c r="AV74" s="125">
        <v>38327.933817600009</v>
      </c>
    </row>
    <row r="75" spans="1:48" x14ac:dyDescent="0.25">
      <c r="A75" s="7">
        <v>68</v>
      </c>
      <c r="B75" s="126" t="s">
        <v>48</v>
      </c>
      <c r="C75" s="49">
        <v>388</v>
      </c>
      <c r="D75" s="129">
        <v>0.8</v>
      </c>
      <c r="E75" s="71" t="s">
        <v>689</v>
      </c>
      <c r="F75" s="73">
        <v>41996</v>
      </c>
      <c r="G75" s="73">
        <v>41996</v>
      </c>
      <c r="H75" s="84" t="s">
        <v>562</v>
      </c>
      <c r="I75" s="63">
        <f t="shared" si="14"/>
        <v>4718580.8000000007</v>
      </c>
      <c r="J75" s="15">
        <f t="shared" si="15"/>
        <v>800979.09080000001</v>
      </c>
      <c r="K75" s="16">
        <f t="shared" si="25"/>
        <v>0.16974999999999998</v>
      </c>
      <c r="L75" s="17">
        <f t="shared" si="17"/>
        <v>641640.6132783998</v>
      </c>
      <c r="M75" s="123">
        <v>410427.92000000057</v>
      </c>
      <c r="N75" s="124">
        <v>69670.139420000021</v>
      </c>
      <c r="O75" s="125">
        <v>57039.839142400015</v>
      </c>
      <c r="P75" s="123">
        <v>397616.15999999974</v>
      </c>
      <c r="Q75" s="124">
        <v>67495.343159999975</v>
      </c>
      <c r="R75" s="125">
        <v>56314.44897839996</v>
      </c>
      <c r="S75" s="123">
        <v>415838.96</v>
      </c>
      <c r="T75" s="124">
        <v>70588.663460000025</v>
      </c>
      <c r="U75" s="125">
        <v>60698.847975999925</v>
      </c>
      <c r="V75" s="123">
        <v>401593.99999999994</v>
      </c>
      <c r="W75" s="124">
        <v>68170.581500000029</v>
      </c>
      <c r="X75" s="125">
        <v>58805.468607199982</v>
      </c>
      <c r="Y75" s="123">
        <v>419592.07999999984</v>
      </c>
      <c r="Z75" s="124">
        <v>71225.755579999939</v>
      </c>
      <c r="AA75" s="125">
        <v>60980.52169359992</v>
      </c>
      <c r="AB75" s="123">
        <v>364497.20000000019</v>
      </c>
      <c r="AC75" s="124">
        <v>61873.399700000024</v>
      </c>
      <c r="AD75" s="125">
        <v>47918.655457600005</v>
      </c>
      <c r="AE75" s="123">
        <v>342729.03999999975</v>
      </c>
      <c r="AF75" s="124">
        <v>58178.254539999973</v>
      </c>
      <c r="AG75" s="125">
        <v>47333.129056800048</v>
      </c>
      <c r="AH75" s="123">
        <v>352395.04000000044</v>
      </c>
      <c r="AI75" s="124">
        <v>59819.058039999989</v>
      </c>
      <c r="AJ75" s="125">
        <v>44512.886465599964</v>
      </c>
      <c r="AK75" s="123">
        <v>396104.80000000005</v>
      </c>
      <c r="AL75" s="124">
        <v>67238.789800000071</v>
      </c>
      <c r="AM75" s="125">
        <v>51430.854780800051</v>
      </c>
      <c r="AN75" s="139">
        <v>421061.19999999972</v>
      </c>
      <c r="AO75" s="138">
        <v>71475.13870000001</v>
      </c>
      <c r="AP75" s="125">
        <v>55565.787751999924</v>
      </c>
      <c r="AQ75" s="139">
        <v>380684.16000000061</v>
      </c>
      <c r="AR75" s="138">
        <v>64621.136160000002</v>
      </c>
      <c r="AS75" s="125">
        <v>48971.983494399974</v>
      </c>
      <c r="AT75" s="139">
        <v>416040.24000000011</v>
      </c>
      <c r="AU75" s="138">
        <v>70622.830740000019</v>
      </c>
      <c r="AV75" s="125">
        <v>52068.189873600015</v>
      </c>
    </row>
    <row r="76" spans="1:48" x14ac:dyDescent="0.25">
      <c r="A76" s="7">
        <v>69</v>
      </c>
      <c r="B76" s="126" t="s">
        <v>489</v>
      </c>
      <c r="C76" s="49">
        <v>389</v>
      </c>
      <c r="D76" s="129">
        <v>0.8</v>
      </c>
      <c r="E76" s="71" t="s">
        <v>689</v>
      </c>
      <c r="F76" s="73">
        <v>42010</v>
      </c>
      <c r="G76" s="73">
        <v>42010</v>
      </c>
      <c r="H76" s="84" t="s">
        <v>563</v>
      </c>
      <c r="I76" s="63">
        <f t="shared" si="14"/>
        <v>4766719.2800000031</v>
      </c>
      <c r="J76" s="15">
        <f t="shared" si="15"/>
        <v>809150.59777999972</v>
      </c>
      <c r="K76" s="16">
        <f t="shared" si="25"/>
        <v>0.16974999999999985</v>
      </c>
      <c r="L76" s="17">
        <f t="shared" si="17"/>
        <v>648534.72442640015</v>
      </c>
      <c r="M76" s="123">
        <v>394280.96000000043</v>
      </c>
      <c r="N76" s="124">
        <v>66929.192959999971</v>
      </c>
      <c r="O76" s="125">
        <v>54689.680655999997</v>
      </c>
      <c r="P76" s="123">
        <v>388940.56000000064</v>
      </c>
      <c r="Q76" s="124">
        <v>66022.660060000024</v>
      </c>
      <c r="R76" s="125">
        <v>55181.266394400031</v>
      </c>
      <c r="S76" s="123">
        <v>421539.20000000013</v>
      </c>
      <c r="T76" s="124">
        <v>71556.279200000063</v>
      </c>
      <c r="U76" s="125">
        <v>61541.445146400009</v>
      </c>
      <c r="V76" s="123">
        <v>389143.0399999998</v>
      </c>
      <c r="W76" s="124">
        <v>66057.0310399999</v>
      </c>
      <c r="X76" s="125">
        <v>57147.218092800002</v>
      </c>
      <c r="Y76" s="123">
        <v>421768.96000000054</v>
      </c>
      <c r="Z76" s="124">
        <v>71595.280960000047</v>
      </c>
      <c r="AA76" s="125">
        <v>61334.840055999943</v>
      </c>
      <c r="AB76" s="123">
        <v>369226.96000000043</v>
      </c>
      <c r="AC76" s="124">
        <v>62676.276459999986</v>
      </c>
      <c r="AD76" s="125">
        <v>48667.78252240007</v>
      </c>
      <c r="AE76" s="123">
        <v>407249.52000000019</v>
      </c>
      <c r="AF76" s="124">
        <v>69130.606019999905</v>
      </c>
      <c r="AG76" s="125">
        <v>56203.239988800029</v>
      </c>
      <c r="AH76" s="123">
        <v>405291.75999999995</v>
      </c>
      <c r="AI76" s="124">
        <v>68798.276259999941</v>
      </c>
      <c r="AJ76" s="125">
        <v>51340.144043200038</v>
      </c>
      <c r="AK76" s="123">
        <v>401671.43999999977</v>
      </c>
      <c r="AL76" s="124">
        <v>68183.726940000008</v>
      </c>
      <c r="AM76" s="125">
        <v>52194.851906400079</v>
      </c>
      <c r="AN76" s="139">
        <v>414091.99999999988</v>
      </c>
      <c r="AO76" s="138">
        <v>70292.116999999998</v>
      </c>
      <c r="AP76" s="125">
        <v>54669.377779200011</v>
      </c>
      <c r="AQ76" s="139">
        <v>366888.16000000021</v>
      </c>
      <c r="AR76" s="138">
        <v>62279.265159999959</v>
      </c>
      <c r="AS76" s="125">
        <v>47128.342089599959</v>
      </c>
      <c r="AT76" s="139">
        <v>386626.72000000038</v>
      </c>
      <c r="AU76" s="138">
        <v>65629.885719999962</v>
      </c>
      <c r="AV76" s="125">
        <v>48436.535751200012</v>
      </c>
    </row>
    <row r="77" spans="1:48" s="128" customFormat="1" x14ac:dyDescent="0.25">
      <c r="A77" s="7">
        <v>70</v>
      </c>
      <c r="B77" s="126" t="s">
        <v>510</v>
      </c>
      <c r="C77" s="127">
        <v>402</v>
      </c>
      <c r="D77" s="129">
        <v>0.15</v>
      </c>
      <c r="E77" s="129" t="s">
        <v>689</v>
      </c>
      <c r="F77" s="130">
        <v>42156</v>
      </c>
      <c r="G77" s="130">
        <v>42719</v>
      </c>
      <c r="H77" s="131" t="s">
        <v>508</v>
      </c>
      <c r="I77" s="63">
        <f t="shared" si="14"/>
        <v>75570.315000000017</v>
      </c>
      <c r="J77" s="15">
        <f t="shared" si="15"/>
        <v>14730.921502949994</v>
      </c>
      <c r="K77" s="16">
        <f t="shared" si="25"/>
        <v>0.19492999999999988</v>
      </c>
      <c r="L77" s="17">
        <f t="shared" si="17"/>
        <v>12441.476213238004</v>
      </c>
      <c r="M77" s="123">
        <v>64255.056000000011</v>
      </c>
      <c r="N77" s="124">
        <v>12525.238066079994</v>
      </c>
      <c r="O77" s="125">
        <v>10531.935311778005</v>
      </c>
      <c r="P77" s="123">
        <v>11315.259000000007</v>
      </c>
      <c r="Q77" s="124">
        <v>2205.6834368699992</v>
      </c>
      <c r="R77" s="125">
        <v>1909.5409014599995</v>
      </c>
      <c r="S77" s="123">
        <v>0</v>
      </c>
      <c r="T77" s="124">
        <v>0</v>
      </c>
      <c r="U77" s="125">
        <v>0</v>
      </c>
      <c r="V77" s="123">
        <v>0</v>
      </c>
      <c r="W77" s="124">
        <v>0</v>
      </c>
      <c r="X77" s="125">
        <v>0</v>
      </c>
      <c r="Y77" s="123">
        <v>0</v>
      </c>
      <c r="Z77" s="124">
        <v>0</v>
      </c>
      <c r="AA77" s="125">
        <v>0</v>
      </c>
      <c r="AB77" s="123">
        <v>0</v>
      </c>
      <c r="AC77" s="124">
        <v>0</v>
      </c>
      <c r="AD77" s="125">
        <v>0</v>
      </c>
      <c r="AE77" s="123">
        <v>0</v>
      </c>
      <c r="AF77" s="124">
        <v>0</v>
      </c>
      <c r="AG77" s="125">
        <v>0</v>
      </c>
      <c r="AH77" s="123">
        <v>0</v>
      </c>
      <c r="AI77" s="124">
        <v>0</v>
      </c>
      <c r="AJ77" s="125">
        <v>0</v>
      </c>
      <c r="AK77" s="123">
        <v>0</v>
      </c>
      <c r="AL77" s="124">
        <v>0</v>
      </c>
      <c r="AM77" s="125">
        <v>0</v>
      </c>
      <c r="AN77" s="139">
        <v>0</v>
      </c>
      <c r="AO77" s="138">
        <v>0</v>
      </c>
      <c r="AP77" s="125">
        <v>0</v>
      </c>
      <c r="AQ77" s="139">
        <v>0</v>
      </c>
      <c r="AR77" s="138">
        <v>0</v>
      </c>
      <c r="AS77" s="125">
        <v>0</v>
      </c>
      <c r="AT77" s="139">
        <v>0</v>
      </c>
      <c r="AU77" s="138">
        <v>0</v>
      </c>
      <c r="AV77" s="125">
        <v>0</v>
      </c>
    </row>
    <row r="78" spans="1:48" s="128" customFormat="1" x14ac:dyDescent="0.25">
      <c r="A78" s="7">
        <v>71</v>
      </c>
      <c r="B78" s="126" t="s">
        <v>512</v>
      </c>
      <c r="C78" s="127">
        <v>407</v>
      </c>
      <c r="D78" s="129">
        <v>0.15</v>
      </c>
      <c r="E78" s="129" t="s">
        <v>689</v>
      </c>
      <c r="F78" s="130">
        <v>42164</v>
      </c>
      <c r="G78" s="130">
        <v>42759</v>
      </c>
      <c r="H78" s="131" t="s">
        <v>511</v>
      </c>
      <c r="I78" s="63">
        <f t="shared" si="14"/>
        <v>57178.089000000029</v>
      </c>
      <c r="J78" s="15">
        <f t="shared" si="15"/>
        <v>11145.724888769993</v>
      </c>
      <c r="K78" s="16">
        <f t="shared" si="25"/>
        <v>0.1949299999999998</v>
      </c>
      <c r="L78" s="17">
        <f t="shared" si="17"/>
        <v>9449.3564937119936</v>
      </c>
      <c r="M78" s="123">
        <v>47946.830400000028</v>
      </c>
      <c r="N78" s="124">
        <v>9346.2756498719937</v>
      </c>
      <c r="O78" s="125">
        <v>7891.7674183439931</v>
      </c>
      <c r="P78" s="123">
        <v>9231.2586000000028</v>
      </c>
      <c r="Q78" s="124">
        <v>1799.449238898</v>
      </c>
      <c r="R78" s="125">
        <v>1557.5890753680003</v>
      </c>
      <c r="S78" s="123">
        <v>0</v>
      </c>
      <c r="T78" s="124">
        <v>0</v>
      </c>
      <c r="U78" s="125">
        <v>0</v>
      </c>
      <c r="V78" s="123">
        <v>0</v>
      </c>
      <c r="W78" s="124">
        <v>0</v>
      </c>
      <c r="X78" s="125">
        <v>0</v>
      </c>
      <c r="Y78" s="123">
        <v>0</v>
      </c>
      <c r="Z78" s="124">
        <v>0</v>
      </c>
      <c r="AA78" s="125">
        <v>0</v>
      </c>
      <c r="AB78" s="123">
        <v>0</v>
      </c>
      <c r="AC78" s="124">
        <v>0</v>
      </c>
      <c r="AD78" s="125">
        <v>0</v>
      </c>
      <c r="AE78" s="123">
        <v>0</v>
      </c>
      <c r="AF78" s="124">
        <v>0</v>
      </c>
      <c r="AG78" s="125">
        <v>0</v>
      </c>
      <c r="AH78" s="123">
        <v>0</v>
      </c>
      <c r="AI78" s="124">
        <v>0</v>
      </c>
      <c r="AJ78" s="125">
        <v>0</v>
      </c>
      <c r="AK78" s="123">
        <v>0</v>
      </c>
      <c r="AL78" s="124">
        <v>0</v>
      </c>
      <c r="AM78" s="125">
        <v>0</v>
      </c>
      <c r="AN78" s="139">
        <v>0</v>
      </c>
      <c r="AO78" s="138">
        <v>0</v>
      </c>
      <c r="AP78" s="125">
        <v>0</v>
      </c>
      <c r="AQ78" s="139">
        <v>0</v>
      </c>
      <c r="AR78" s="138">
        <v>0</v>
      </c>
      <c r="AS78" s="125">
        <v>0</v>
      </c>
      <c r="AT78" s="139">
        <v>0</v>
      </c>
      <c r="AU78" s="138">
        <v>0</v>
      </c>
      <c r="AV78" s="125">
        <v>0</v>
      </c>
    </row>
    <row r="79" spans="1:48" s="128" customFormat="1" x14ac:dyDescent="0.25">
      <c r="A79" s="7">
        <v>72</v>
      </c>
      <c r="B79" s="126" t="s">
        <v>515</v>
      </c>
      <c r="C79" s="127">
        <v>403</v>
      </c>
      <c r="D79" s="129">
        <v>0.99</v>
      </c>
      <c r="E79" s="129" t="s">
        <v>689</v>
      </c>
      <c r="F79" s="130">
        <v>42149</v>
      </c>
      <c r="G79" s="130">
        <v>42783</v>
      </c>
      <c r="H79" s="131" t="s">
        <v>513</v>
      </c>
      <c r="I79" s="63">
        <f t="shared" si="14"/>
        <v>430320.59999999934</v>
      </c>
      <c r="J79" s="15">
        <f t="shared" si="15"/>
        <v>71889.359436000042</v>
      </c>
      <c r="K79" s="16">
        <f t="shared" si="25"/>
        <v>0.16706000000000035</v>
      </c>
      <c r="L79" s="17">
        <f t="shared" si="17"/>
        <v>59111.166105000055</v>
      </c>
      <c r="M79" s="123">
        <v>368283.74999999936</v>
      </c>
      <c r="N79" s="124">
        <v>61525.483275000035</v>
      </c>
      <c r="O79" s="125">
        <v>50331.863638500065</v>
      </c>
      <c r="P79" s="123">
        <v>62036.85</v>
      </c>
      <c r="Q79" s="124">
        <v>10363.876161000006</v>
      </c>
      <c r="R79" s="125">
        <v>8779.3024664999939</v>
      </c>
      <c r="S79" s="123">
        <v>0</v>
      </c>
      <c r="T79" s="124">
        <v>0</v>
      </c>
      <c r="U79" s="125">
        <v>0</v>
      </c>
      <c r="V79" s="123">
        <v>0</v>
      </c>
      <c r="W79" s="124">
        <v>0</v>
      </c>
      <c r="X79" s="125">
        <v>0</v>
      </c>
      <c r="Y79" s="123">
        <v>0</v>
      </c>
      <c r="Z79" s="124">
        <v>0</v>
      </c>
      <c r="AA79" s="125">
        <v>0</v>
      </c>
      <c r="AB79" s="123">
        <v>0</v>
      </c>
      <c r="AC79" s="124">
        <v>0</v>
      </c>
      <c r="AD79" s="125">
        <v>0</v>
      </c>
      <c r="AE79" s="123">
        <v>0</v>
      </c>
      <c r="AF79" s="124">
        <v>0</v>
      </c>
      <c r="AG79" s="125">
        <v>0</v>
      </c>
      <c r="AH79" s="123">
        <v>0</v>
      </c>
      <c r="AI79" s="124">
        <v>0</v>
      </c>
      <c r="AJ79" s="125">
        <v>0</v>
      </c>
      <c r="AK79" s="123">
        <v>0</v>
      </c>
      <c r="AL79" s="124">
        <v>0</v>
      </c>
      <c r="AM79" s="125">
        <v>0</v>
      </c>
      <c r="AN79" s="139">
        <v>0</v>
      </c>
      <c r="AO79" s="138">
        <v>0</v>
      </c>
      <c r="AP79" s="125">
        <v>0</v>
      </c>
      <c r="AQ79" s="139">
        <v>0</v>
      </c>
      <c r="AR79" s="138">
        <v>0</v>
      </c>
      <c r="AS79" s="125">
        <v>0</v>
      </c>
      <c r="AT79" s="139">
        <v>0</v>
      </c>
      <c r="AU79" s="138">
        <v>0</v>
      </c>
      <c r="AV79" s="125">
        <v>0</v>
      </c>
    </row>
    <row r="80" spans="1:48" s="128" customFormat="1" x14ac:dyDescent="0.25">
      <c r="A80" s="7">
        <v>73</v>
      </c>
      <c r="B80" s="126" t="s">
        <v>516</v>
      </c>
      <c r="C80" s="127">
        <v>401</v>
      </c>
      <c r="D80" s="129">
        <v>0.15</v>
      </c>
      <c r="E80" s="129" t="s">
        <v>689</v>
      </c>
      <c r="F80" s="130">
        <v>42156</v>
      </c>
      <c r="G80" s="130">
        <v>42783</v>
      </c>
      <c r="H80" s="131" t="s">
        <v>514</v>
      </c>
      <c r="I80" s="63">
        <f t="shared" si="14"/>
        <v>93878.555999999924</v>
      </c>
      <c r="J80" s="15">
        <f t="shared" si="15"/>
        <v>18299.746921079997</v>
      </c>
      <c r="K80" s="16">
        <f t="shared" si="25"/>
        <v>0.19493000000000013</v>
      </c>
      <c r="L80" s="17">
        <f t="shared" si="17"/>
        <v>15468.628050252006</v>
      </c>
      <c r="M80" s="123">
        <v>79634.726399999927</v>
      </c>
      <c r="N80" s="124">
        <v>15523.197217151994</v>
      </c>
      <c r="O80" s="125">
        <v>13058.393506260005</v>
      </c>
      <c r="P80" s="123">
        <v>14243.829600000001</v>
      </c>
      <c r="Q80" s="124">
        <v>2776.5497039280021</v>
      </c>
      <c r="R80" s="125">
        <v>2410.2345439920005</v>
      </c>
      <c r="S80" s="123">
        <v>0</v>
      </c>
      <c r="T80" s="124">
        <v>0</v>
      </c>
      <c r="U80" s="125">
        <v>0</v>
      </c>
      <c r="V80" s="123">
        <v>0</v>
      </c>
      <c r="W80" s="124">
        <v>0</v>
      </c>
      <c r="X80" s="125">
        <v>0</v>
      </c>
      <c r="Y80" s="123">
        <v>0</v>
      </c>
      <c r="Z80" s="124">
        <v>0</v>
      </c>
      <c r="AA80" s="125">
        <v>0</v>
      </c>
      <c r="AB80" s="123">
        <v>0</v>
      </c>
      <c r="AC80" s="124">
        <v>0</v>
      </c>
      <c r="AD80" s="125">
        <v>0</v>
      </c>
      <c r="AE80" s="123">
        <v>0</v>
      </c>
      <c r="AF80" s="124">
        <v>0</v>
      </c>
      <c r="AG80" s="125">
        <v>0</v>
      </c>
      <c r="AH80" s="123">
        <v>0</v>
      </c>
      <c r="AI80" s="124">
        <v>0</v>
      </c>
      <c r="AJ80" s="125">
        <v>0</v>
      </c>
      <c r="AK80" s="123">
        <v>0</v>
      </c>
      <c r="AL80" s="124">
        <v>0</v>
      </c>
      <c r="AM80" s="125">
        <v>0</v>
      </c>
      <c r="AN80" s="139">
        <v>0</v>
      </c>
      <c r="AO80" s="138">
        <v>0</v>
      </c>
      <c r="AP80" s="125">
        <v>0</v>
      </c>
      <c r="AQ80" s="139">
        <v>0</v>
      </c>
      <c r="AR80" s="138">
        <v>0</v>
      </c>
      <c r="AS80" s="125">
        <v>0</v>
      </c>
      <c r="AT80" s="139">
        <v>0</v>
      </c>
      <c r="AU80" s="138">
        <v>0</v>
      </c>
      <c r="AV80" s="125">
        <v>0</v>
      </c>
    </row>
    <row r="81" spans="1:48" x14ac:dyDescent="0.25">
      <c r="A81" s="7">
        <v>74</v>
      </c>
      <c r="B81" s="126" t="s">
        <v>501</v>
      </c>
      <c r="C81" s="49">
        <v>132</v>
      </c>
      <c r="D81" s="81">
        <v>6.492</v>
      </c>
      <c r="E81" s="81" t="s">
        <v>688</v>
      </c>
      <c r="F81" s="66">
        <v>41059</v>
      </c>
      <c r="G81" s="66">
        <v>41059</v>
      </c>
      <c r="H81" s="83" t="s">
        <v>265</v>
      </c>
      <c r="I81" s="63">
        <f t="shared" si="14"/>
        <v>47944285.5</v>
      </c>
      <c r="J81" s="15">
        <f t="shared" si="15"/>
        <v>5860709.45952</v>
      </c>
      <c r="K81" s="16">
        <f t="shared" si="25"/>
        <v>0.12224</v>
      </c>
      <c r="L81" s="17">
        <f t="shared" si="17"/>
        <v>4251848.633915999</v>
      </c>
      <c r="M81" s="123">
        <v>3486995.100000001</v>
      </c>
      <c r="N81" s="124">
        <v>426250.28102399956</v>
      </c>
      <c r="O81" s="125">
        <v>318936.78516300011</v>
      </c>
      <c r="P81" s="123">
        <v>4094022.8999999966</v>
      </c>
      <c r="Q81" s="124">
        <v>500453.35929600004</v>
      </c>
      <c r="R81" s="125">
        <v>385721.45813999971</v>
      </c>
      <c r="S81" s="123">
        <v>4358009.0999999987</v>
      </c>
      <c r="T81" s="124">
        <v>532723.03238400014</v>
      </c>
      <c r="U81" s="125">
        <v>427661.98256399989</v>
      </c>
      <c r="V81" s="123">
        <v>4249707.8999999994</v>
      </c>
      <c r="W81" s="124">
        <v>519484.29369600007</v>
      </c>
      <c r="X81" s="125">
        <v>419531.85628199927</v>
      </c>
      <c r="Y81" s="123">
        <v>4389542.100000008</v>
      </c>
      <c r="Z81" s="124">
        <v>536577.62630400015</v>
      </c>
      <c r="AA81" s="125">
        <v>428875.53841800033</v>
      </c>
      <c r="AB81" s="123">
        <v>4187632.5000000014</v>
      </c>
      <c r="AC81" s="124">
        <v>511896.19679999998</v>
      </c>
      <c r="AD81" s="125">
        <v>350475.60903300002</v>
      </c>
      <c r="AE81" s="123">
        <v>3961509.2999999961</v>
      </c>
      <c r="AF81" s="124">
        <v>484254.896832</v>
      </c>
      <c r="AG81" s="125">
        <v>358779.88700099988</v>
      </c>
      <c r="AH81" s="123">
        <v>2304812.3999999994</v>
      </c>
      <c r="AI81" s="124">
        <v>281740.26777599979</v>
      </c>
      <c r="AJ81" s="125">
        <v>188214.33461699999</v>
      </c>
      <c r="AK81" s="123">
        <v>4189621.5</v>
      </c>
      <c r="AL81" s="124">
        <v>512139.33216000022</v>
      </c>
      <c r="AM81" s="125">
        <v>344747.64806699991</v>
      </c>
      <c r="AN81" s="139">
        <v>4389288.9000000041</v>
      </c>
      <c r="AO81" s="138">
        <v>536546.67513600015</v>
      </c>
      <c r="AP81" s="125">
        <v>370895.80778100021</v>
      </c>
      <c r="AQ81" s="139">
        <v>4252710.3000000007</v>
      </c>
      <c r="AR81" s="138">
        <v>519851.30707199941</v>
      </c>
      <c r="AS81" s="125">
        <v>345093.99542399956</v>
      </c>
      <c r="AT81" s="139">
        <v>4080433.5</v>
      </c>
      <c r="AU81" s="138">
        <v>498792.19104000012</v>
      </c>
      <c r="AV81" s="125">
        <v>312913.7314260003</v>
      </c>
    </row>
    <row r="82" spans="1:48" x14ac:dyDescent="0.25">
      <c r="A82" s="7">
        <v>75</v>
      </c>
      <c r="B82" s="126" t="s">
        <v>49</v>
      </c>
      <c r="C82" s="49">
        <v>383</v>
      </c>
      <c r="D82" s="129">
        <v>3.99</v>
      </c>
      <c r="E82" s="71" t="s">
        <v>689</v>
      </c>
      <c r="F82" s="73">
        <v>41919</v>
      </c>
      <c r="G82" s="73">
        <v>41919</v>
      </c>
      <c r="H82" s="84" t="s">
        <v>440</v>
      </c>
      <c r="I82" s="63">
        <f t="shared" si="14"/>
        <v>30613813.800000004</v>
      </c>
      <c r="J82" s="15">
        <f t="shared" si="15"/>
        <v>4395225.2472659992</v>
      </c>
      <c r="K82" s="16">
        <f t="shared" si="18"/>
        <v>0.14356999999999995</v>
      </c>
      <c r="L82" s="17">
        <f t="shared" si="17"/>
        <v>3351634.6053359988</v>
      </c>
      <c r="M82" s="123">
        <v>2728515.6000000015</v>
      </c>
      <c r="N82" s="124">
        <v>391732.98469199968</v>
      </c>
      <c r="O82" s="125">
        <v>307595.78959499969</v>
      </c>
      <c r="P82" s="123">
        <v>2540455.5000000028</v>
      </c>
      <c r="Q82" s="124">
        <v>364733.19613499957</v>
      </c>
      <c r="R82" s="125">
        <v>293529.99843899958</v>
      </c>
      <c r="S82" s="123">
        <v>2709366.8999999971</v>
      </c>
      <c r="T82" s="124">
        <v>388983.80583299982</v>
      </c>
      <c r="U82" s="125">
        <v>323868.87795000017</v>
      </c>
      <c r="V82" s="123">
        <v>2631346.5000000005</v>
      </c>
      <c r="W82" s="124">
        <v>377782.41700500069</v>
      </c>
      <c r="X82" s="125">
        <v>315883.124541</v>
      </c>
      <c r="Y82" s="123">
        <v>2721200.4</v>
      </c>
      <c r="Z82" s="124">
        <v>390682.74142799992</v>
      </c>
      <c r="AA82" s="125">
        <v>323869.02276599978</v>
      </c>
      <c r="AB82" s="123">
        <v>2181712.2000000025</v>
      </c>
      <c r="AC82" s="124">
        <v>313228.42055400019</v>
      </c>
      <c r="AD82" s="125">
        <v>227621.22668099991</v>
      </c>
      <c r="AE82" s="123">
        <v>1696746.899999999</v>
      </c>
      <c r="AF82" s="124">
        <v>243601.95243300017</v>
      </c>
      <c r="AG82" s="125">
        <v>189550.62844799986</v>
      </c>
      <c r="AH82" s="123">
        <v>2710649.1000000029</v>
      </c>
      <c r="AI82" s="124">
        <v>389167.89128700062</v>
      </c>
      <c r="AJ82" s="125">
        <v>271701.67342799983</v>
      </c>
      <c r="AK82" s="123">
        <v>2625891.6000000006</v>
      </c>
      <c r="AL82" s="124">
        <v>376999.25701199949</v>
      </c>
      <c r="AM82" s="125">
        <v>272347.32598199986</v>
      </c>
      <c r="AN82" s="139">
        <v>2715975.3</v>
      </c>
      <c r="AO82" s="138">
        <v>389932.57382099971</v>
      </c>
      <c r="AP82" s="125">
        <v>287618.20118999999</v>
      </c>
      <c r="AQ82" s="139">
        <v>2637962.9999999958</v>
      </c>
      <c r="AR82" s="138">
        <v>378732.3479099996</v>
      </c>
      <c r="AS82" s="125">
        <v>270388.46598300012</v>
      </c>
      <c r="AT82" s="139">
        <v>2713990.8000000021</v>
      </c>
      <c r="AU82" s="138">
        <v>389647.65915599983</v>
      </c>
      <c r="AV82" s="125">
        <v>267660.27033299982</v>
      </c>
    </row>
    <row r="83" spans="1:48" x14ac:dyDescent="0.25">
      <c r="A83" s="7">
        <v>76</v>
      </c>
      <c r="B83" s="126" t="s">
        <v>50</v>
      </c>
      <c r="C83" s="49">
        <v>375</v>
      </c>
      <c r="D83" s="129">
        <v>0.5</v>
      </c>
      <c r="E83" s="71" t="s">
        <v>689</v>
      </c>
      <c r="F83" s="73">
        <v>41803</v>
      </c>
      <c r="G83" s="73">
        <v>41803</v>
      </c>
      <c r="H83" s="84" t="s">
        <v>441</v>
      </c>
      <c r="I83" s="63">
        <f t="shared" si="14"/>
        <v>2340944.5199999986</v>
      </c>
      <c r="J83" s="15">
        <f t="shared" si="15"/>
        <v>402572.2291043998</v>
      </c>
      <c r="K83" s="16">
        <f t="shared" si="18"/>
        <v>0.17197000000000001</v>
      </c>
      <c r="L83" s="17">
        <f t="shared" si="17"/>
        <v>322696.69016720017</v>
      </c>
      <c r="M83" s="123">
        <v>244818.6399999999</v>
      </c>
      <c r="N83" s="124">
        <v>42101.461520800025</v>
      </c>
      <c r="O83" s="125">
        <v>34513.17180600002</v>
      </c>
      <c r="P83" s="123">
        <v>258306.67999999982</v>
      </c>
      <c r="Q83" s="124">
        <v>44420.999759599974</v>
      </c>
      <c r="R83" s="125">
        <v>37070.036021600026</v>
      </c>
      <c r="S83" s="123">
        <v>218136.11999999979</v>
      </c>
      <c r="T83" s="124">
        <v>37512.868556399982</v>
      </c>
      <c r="U83" s="125">
        <v>32123.490827199996</v>
      </c>
      <c r="V83" s="123">
        <v>90020.119999999981</v>
      </c>
      <c r="W83" s="124">
        <v>15480.760036400006</v>
      </c>
      <c r="X83" s="125">
        <v>13726.027745599997</v>
      </c>
      <c r="Y83" s="123">
        <v>193870.08000000022</v>
      </c>
      <c r="Z83" s="124">
        <v>33339.837657599986</v>
      </c>
      <c r="AA83" s="125">
        <v>28584.917608800013</v>
      </c>
      <c r="AB83" s="123">
        <v>160284.39999999991</v>
      </c>
      <c r="AC83" s="124">
        <v>27564.108268000011</v>
      </c>
      <c r="AD83" s="125">
        <v>21427.247657199998</v>
      </c>
      <c r="AE83" s="123">
        <v>199501.80000000002</v>
      </c>
      <c r="AF83" s="124">
        <v>34308.324545999974</v>
      </c>
      <c r="AG83" s="125">
        <v>27968.701970400016</v>
      </c>
      <c r="AH83" s="123">
        <v>206747.71999999977</v>
      </c>
      <c r="AI83" s="124">
        <v>35554.405408400016</v>
      </c>
      <c r="AJ83" s="125">
        <v>26623.711245199978</v>
      </c>
      <c r="AK83" s="123">
        <v>197028.7999999997</v>
      </c>
      <c r="AL83" s="124">
        <v>33883.042735999989</v>
      </c>
      <c r="AM83" s="125">
        <v>25881.083027999994</v>
      </c>
      <c r="AN83" s="139">
        <v>194162.0799999997</v>
      </c>
      <c r="AO83" s="138">
        <v>33390.052897599984</v>
      </c>
      <c r="AP83" s="125">
        <v>25986.470226800026</v>
      </c>
      <c r="AQ83" s="139">
        <v>208174.72000000003</v>
      </c>
      <c r="AR83" s="138">
        <v>35799.80659839997</v>
      </c>
      <c r="AS83" s="125">
        <v>27295.919038000025</v>
      </c>
      <c r="AT83" s="139">
        <v>169893.36000000002</v>
      </c>
      <c r="AU83" s="138">
        <v>29216.561119199967</v>
      </c>
      <c r="AV83" s="125">
        <v>21495.912992400008</v>
      </c>
    </row>
    <row r="84" spans="1:48" x14ac:dyDescent="0.25">
      <c r="A84" s="7"/>
      <c r="B84" s="126" t="s">
        <v>486</v>
      </c>
      <c r="C84" s="49">
        <v>392</v>
      </c>
      <c r="D84" s="129">
        <v>0.1</v>
      </c>
      <c r="E84" s="71" t="s">
        <v>689</v>
      </c>
      <c r="F84" s="73">
        <v>42003</v>
      </c>
      <c r="G84" s="73">
        <v>42003</v>
      </c>
      <c r="H84" s="84" t="s">
        <v>485</v>
      </c>
      <c r="I84" s="63">
        <f t="shared" si="14"/>
        <v>0</v>
      </c>
      <c r="J84" s="15">
        <f t="shared" si="15"/>
        <v>-6122.4</v>
      </c>
      <c r="K84" s="16" t="e">
        <f t="shared" si="18"/>
        <v>#DIV/0!</v>
      </c>
      <c r="L84" s="17">
        <f t="shared" si="17"/>
        <v>-6122.4</v>
      </c>
      <c r="M84" s="123">
        <v>0</v>
      </c>
      <c r="N84" s="124">
        <v>-6122.4</v>
      </c>
      <c r="O84" s="125">
        <v>-6122.4</v>
      </c>
      <c r="P84" s="123">
        <v>0</v>
      </c>
      <c r="Q84" s="124">
        <v>0</v>
      </c>
      <c r="R84" s="125">
        <v>0</v>
      </c>
      <c r="S84" s="123">
        <v>0</v>
      </c>
      <c r="T84" s="124">
        <v>0</v>
      </c>
      <c r="U84" s="125">
        <v>0</v>
      </c>
      <c r="V84" s="123">
        <v>0</v>
      </c>
      <c r="W84" s="124">
        <v>0</v>
      </c>
      <c r="X84" s="125">
        <v>0</v>
      </c>
      <c r="Y84" s="123">
        <v>0</v>
      </c>
      <c r="Z84" s="124">
        <v>0</v>
      </c>
      <c r="AA84" s="125">
        <v>0</v>
      </c>
      <c r="AB84" s="123">
        <v>0</v>
      </c>
      <c r="AC84" s="124">
        <v>0</v>
      </c>
      <c r="AD84" s="125">
        <v>0</v>
      </c>
      <c r="AE84" s="123">
        <v>0</v>
      </c>
      <c r="AF84" s="124">
        <v>0</v>
      </c>
      <c r="AG84" s="125">
        <v>0</v>
      </c>
      <c r="AH84" s="123">
        <v>0</v>
      </c>
      <c r="AI84" s="124">
        <v>0</v>
      </c>
      <c r="AJ84" s="125">
        <v>0</v>
      </c>
      <c r="AK84" s="123">
        <v>0</v>
      </c>
      <c r="AL84" s="124">
        <v>0</v>
      </c>
      <c r="AM84" s="125">
        <v>0</v>
      </c>
      <c r="AN84" s="139">
        <v>0</v>
      </c>
      <c r="AO84" s="138">
        <v>0</v>
      </c>
      <c r="AP84" s="125">
        <v>0</v>
      </c>
      <c r="AQ84" s="139">
        <v>0</v>
      </c>
      <c r="AR84" s="138">
        <v>0</v>
      </c>
      <c r="AS84" s="125">
        <v>0</v>
      </c>
      <c r="AT84" s="139">
        <v>0</v>
      </c>
      <c r="AU84" s="138">
        <v>0</v>
      </c>
      <c r="AV84" s="125">
        <v>0</v>
      </c>
    </row>
    <row r="85" spans="1:48" x14ac:dyDescent="0.25">
      <c r="A85" s="7">
        <v>77</v>
      </c>
      <c r="B85" s="126" t="s">
        <v>51</v>
      </c>
      <c r="C85" s="49">
        <v>386</v>
      </c>
      <c r="D85" s="129">
        <v>3.99</v>
      </c>
      <c r="E85" s="71" t="s">
        <v>689</v>
      </c>
      <c r="F85" s="73">
        <v>41969</v>
      </c>
      <c r="G85" s="73">
        <v>41969</v>
      </c>
      <c r="H85" s="84" t="s">
        <v>442</v>
      </c>
      <c r="I85" s="63">
        <f t="shared" ref="I85:I92" si="27">M85+P85+S85+V85+Y85+AB85+AE85+AH85+AK85+AN85+AQ85+AT85</f>
        <v>30512447.400000006</v>
      </c>
      <c r="J85" s="15">
        <f t="shared" ref="J85:J92" si="28">N85+Q85+T85+W85+Z85+AC85+AF85+AI85+AL85+AO85+AR85+AU85</f>
        <v>4380672.0732180011</v>
      </c>
      <c r="K85" s="16">
        <f t="shared" ref="K85:K92" si="29">J85/I85</f>
        <v>0.14357</v>
      </c>
      <c r="L85" s="17">
        <f t="shared" ref="L85:L92" si="30">O85+R85+U85+X85+AA85+AD85+AG85+AJ85+AM85+AP85+AS85+AV85</f>
        <v>3345162.4714619997</v>
      </c>
      <c r="M85" s="18">
        <v>2743815.0000000028</v>
      </c>
      <c r="N85" s="19">
        <v>393929.51954999956</v>
      </c>
      <c r="O85" s="20">
        <v>309306.09358799964</v>
      </c>
      <c r="P85" s="18">
        <v>2527381.8000000012</v>
      </c>
      <c r="Q85" s="19">
        <v>362856.20502599998</v>
      </c>
      <c r="R85" s="20">
        <v>291948.01704599976</v>
      </c>
      <c r="S85" s="18">
        <v>2728454.1000000043</v>
      </c>
      <c r="T85" s="19">
        <v>391724.15513700014</v>
      </c>
      <c r="U85" s="20">
        <v>326268.27884100005</v>
      </c>
      <c r="V85" s="18">
        <v>2625043.4999999995</v>
      </c>
      <c r="W85" s="19">
        <v>376877.4952949998</v>
      </c>
      <c r="X85" s="20">
        <v>315145.72048499994</v>
      </c>
      <c r="Y85" s="18">
        <v>2728899.5999999978</v>
      </c>
      <c r="Z85" s="19">
        <v>391788.11557199957</v>
      </c>
      <c r="AA85" s="20">
        <v>324723.14581200026</v>
      </c>
      <c r="AB85" s="18">
        <v>2051516.6999999995</v>
      </c>
      <c r="AC85" s="19">
        <v>294536.2526189998</v>
      </c>
      <c r="AD85" s="20">
        <v>217962.05583899966</v>
      </c>
      <c r="AE85" s="18">
        <v>1662149.3999999994</v>
      </c>
      <c r="AF85" s="19">
        <v>238634.7893580001</v>
      </c>
      <c r="AG85" s="20">
        <v>186096.67795499985</v>
      </c>
      <c r="AH85" s="18">
        <v>2720474.4</v>
      </c>
      <c r="AI85" s="19">
        <v>390578.50960800034</v>
      </c>
      <c r="AJ85" s="20">
        <v>272564.44126200001</v>
      </c>
      <c r="AK85" s="18">
        <v>2635811.1</v>
      </c>
      <c r="AL85" s="19">
        <v>378423.39962700038</v>
      </c>
      <c r="AM85" s="20">
        <v>273222.19137900008</v>
      </c>
      <c r="AN85" s="139">
        <v>2717387.0999999996</v>
      </c>
      <c r="AO85" s="138">
        <v>390135.26594700012</v>
      </c>
      <c r="AP85" s="125">
        <v>287744.88717599981</v>
      </c>
      <c r="AQ85" s="139">
        <v>2644608.0000000009</v>
      </c>
      <c r="AR85" s="138">
        <v>379686.37056000048</v>
      </c>
      <c r="AS85" s="125">
        <v>271023.37827900006</v>
      </c>
      <c r="AT85" s="139">
        <v>2726906.7000000016</v>
      </c>
      <c r="AU85" s="138">
        <v>391501.99491899996</v>
      </c>
      <c r="AV85" s="125">
        <v>269157.58380000002</v>
      </c>
    </row>
    <row r="86" spans="1:48" x14ac:dyDescent="0.25">
      <c r="A86" s="7">
        <v>78</v>
      </c>
      <c r="B86" s="126" t="s">
        <v>52</v>
      </c>
      <c r="C86" s="49">
        <v>384</v>
      </c>
      <c r="D86" s="129">
        <v>1</v>
      </c>
      <c r="E86" s="71" t="s">
        <v>689</v>
      </c>
      <c r="F86" s="73">
        <v>41885</v>
      </c>
      <c r="G86" s="73">
        <v>41941</v>
      </c>
      <c r="H86" s="84" t="s">
        <v>560</v>
      </c>
      <c r="I86" s="63">
        <f t="shared" si="27"/>
        <v>1047838.9999999999</v>
      </c>
      <c r="J86" s="15">
        <f t="shared" si="28"/>
        <v>175051.98333999998</v>
      </c>
      <c r="K86" s="16">
        <f t="shared" si="29"/>
        <v>0.16705999999999999</v>
      </c>
      <c r="L86" s="17">
        <f t="shared" si="30"/>
        <v>134100.14869599999</v>
      </c>
      <c r="M86" s="18">
        <v>18699</v>
      </c>
      <c r="N86" s="19">
        <v>3123.8549399999993</v>
      </c>
      <c r="O86" s="20">
        <v>2494.0234609999993</v>
      </c>
      <c r="P86" s="18">
        <v>16235.099999999999</v>
      </c>
      <c r="Q86" s="19">
        <v>2712.2358059999997</v>
      </c>
      <c r="R86" s="20">
        <v>2033.8327889999994</v>
      </c>
      <c r="S86" s="18">
        <v>30336.099999999995</v>
      </c>
      <c r="T86" s="19">
        <v>5067.9488659999988</v>
      </c>
      <c r="U86" s="20">
        <v>4005.6030689999993</v>
      </c>
      <c r="V86" s="18">
        <v>7883.6</v>
      </c>
      <c r="W86" s="19">
        <v>1317.034216</v>
      </c>
      <c r="X86" s="20">
        <v>1029.3663429999999</v>
      </c>
      <c r="Y86" s="18">
        <v>90079.7</v>
      </c>
      <c r="Z86" s="19">
        <v>15048.714681999994</v>
      </c>
      <c r="AA86" s="20">
        <v>13155.265194999993</v>
      </c>
      <c r="AB86" s="18">
        <v>11387.4</v>
      </c>
      <c r="AC86" s="19">
        <v>1902.3790439999996</v>
      </c>
      <c r="AD86" s="20">
        <v>1557.7030179999999</v>
      </c>
      <c r="AE86" s="18">
        <v>15345.8</v>
      </c>
      <c r="AF86" s="19">
        <v>2563.6693479999999</v>
      </c>
      <c r="AG86" s="20">
        <v>1937.4263639999999</v>
      </c>
      <c r="AH86" s="18">
        <v>0</v>
      </c>
      <c r="AI86" s="19">
        <v>0</v>
      </c>
      <c r="AJ86" s="20">
        <v>0</v>
      </c>
      <c r="AK86" s="18">
        <v>0</v>
      </c>
      <c r="AL86" s="19">
        <v>0</v>
      </c>
      <c r="AM86" s="20">
        <v>0</v>
      </c>
      <c r="AN86" s="139">
        <v>287403.50000000023</v>
      </c>
      <c r="AO86" s="138">
        <v>48013.628710000005</v>
      </c>
      <c r="AP86" s="125">
        <v>36739.891522000005</v>
      </c>
      <c r="AQ86" s="139">
        <v>353618.39999999997</v>
      </c>
      <c r="AR86" s="138">
        <v>59075.489903999995</v>
      </c>
      <c r="AS86" s="125">
        <v>44582.635179000026</v>
      </c>
      <c r="AT86" s="139">
        <v>216850.39999999976</v>
      </c>
      <c r="AU86" s="138">
        <v>36227.027823999997</v>
      </c>
      <c r="AV86" s="125">
        <v>26564.401755999992</v>
      </c>
    </row>
    <row r="87" spans="1:48" x14ac:dyDescent="0.25">
      <c r="A87" s="7">
        <v>79</v>
      </c>
      <c r="B87" s="126" t="s">
        <v>53</v>
      </c>
      <c r="C87" s="49">
        <v>157</v>
      </c>
      <c r="D87" s="81">
        <v>0.6</v>
      </c>
      <c r="E87" s="81" t="s">
        <v>688</v>
      </c>
      <c r="F87" s="66">
        <v>36893</v>
      </c>
      <c r="G87" s="66">
        <v>39417</v>
      </c>
      <c r="H87" s="83" t="s">
        <v>266</v>
      </c>
      <c r="I87" s="63">
        <f t="shared" si="27"/>
        <v>1111120.2556159997</v>
      </c>
      <c r="J87" s="15">
        <f t="shared" si="28"/>
        <v>144367.85481218688</v>
      </c>
      <c r="K87" s="16">
        <f t="shared" si="29"/>
        <v>0.12993000000000005</v>
      </c>
      <c r="L87" s="17">
        <f t="shared" si="30"/>
        <v>108570.98745629132</v>
      </c>
      <c r="M87" s="123">
        <v>205058.88780799991</v>
      </c>
      <c r="N87" s="124">
        <v>26643.301292893437</v>
      </c>
      <c r="O87" s="125">
        <v>20368.256607744661</v>
      </c>
      <c r="P87" s="123">
        <v>184391.85857999991</v>
      </c>
      <c r="Q87" s="124">
        <v>23958.03418529941</v>
      </c>
      <c r="R87" s="125">
        <v>19087.882687569832</v>
      </c>
      <c r="S87" s="123">
        <v>201082.070252</v>
      </c>
      <c r="T87" s="124">
        <v>26126.593387842338</v>
      </c>
      <c r="U87" s="125">
        <v>21228.077896226736</v>
      </c>
      <c r="V87" s="123">
        <v>150604.03248000008</v>
      </c>
      <c r="W87" s="124">
        <v>19567.98194012641</v>
      </c>
      <c r="X87" s="125">
        <v>16289.509216456958</v>
      </c>
      <c r="Y87" s="123">
        <v>0</v>
      </c>
      <c r="Z87" s="124">
        <v>0</v>
      </c>
      <c r="AA87" s="125">
        <v>0</v>
      </c>
      <c r="AB87" s="123">
        <v>0</v>
      </c>
      <c r="AC87" s="124">
        <v>0</v>
      </c>
      <c r="AD87" s="125">
        <v>0</v>
      </c>
      <c r="AE87" s="123">
        <v>0</v>
      </c>
      <c r="AF87" s="124">
        <v>0</v>
      </c>
      <c r="AG87" s="125">
        <v>0</v>
      </c>
      <c r="AH87" s="123">
        <v>0</v>
      </c>
      <c r="AI87" s="124">
        <v>0</v>
      </c>
      <c r="AJ87" s="125">
        <v>0</v>
      </c>
      <c r="AK87" s="123">
        <v>0</v>
      </c>
      <c r="AL87" s="124">
        <v>0</v>
      </c>
      <c r="AM87" s="125">
        <v>0</v>
      </c>
      <c r="AN87" s="139">
        <v>0</v>
      </c>
      <c r="AO87" s="138">
        <v>0</v>
      </c>
      <c r="AP87" s="125">
        <v>0</v>
      </c>
      <c r="AQ87" s="139">
        <v>158902.49907599989</v>
      </c>
      <c r="AR87" s="138">
        <v>20646.201704944677</v>
      </c>
      <c r="AS87" s="125">
        <v>13767.561696821676</v>
      </c>
      <c r="AT87" s="139">
        <v>211080.90741999989</v>
      </c>
      <c r="AU87" s="138">
        <v>27425.742301080601</v>
      </c>
      <c r="AV87" s="125">
        <v>17829.69935147146</v>
      </c>
    </row>
    <row r="88" spans="1:48" x14ac:dyDescent="0.25">
      <c r="A88" s="7">
        <v>80</v>
      </c>
      <c r="B88" s="126" t="s">
        <v>54</v>
      </c>
      <c r="C88" s="49">
        <v>170</v>
      </c>
      <c r="D88" s="81">
        <v>0.72699999999999998</v>
      </c>
      <c r="E88" s="81" t="s">
        <v>689</v>
      </c>
      <c r="F88" s="66">
        <v>40961</v>
      </c>
      <c r="G88" s="66">
        <v>40961</v>
      </c>
      <c r="H88" s="83" t="s">
        <v>267</v>
      </c>
      <c r="I88" s="63">
        <f t="shared" si="27"/>
        <v>2233260.100000001</v>
      </c>
      <c r="J88" s="15">
        <f t="shared" si="28"/>
        <v>379095.90197500004</v>
      </c>
      <c r="K88" s="16">
        <f t="shared" si="29"/>
        <v>0.16974999999999993</v>
      </c>
      <c r="L88" s="17">
        <f t="shared" si="30"/>
        <v>307501.92144400004</v>
      </c>
      <c r="M88" s="123">
        <v>366607.00000000058</v>
      </c>
      <c r="N88" s="124">
        <v>62231.538249999976</v>
      </c>
      <c r="O88" s="125">
        <v>50955.989869000048</v>
      </c>
      <c r="P88" s="123">
        <v>330097.69999999995</v>
      </c>
      <c r="Q88" s="124">
        <v>56034.084575000023</v>
      </c>
      <c r="R88" s="125">
        <v>46781.243452999981</v>
      </c>
      <c r="S88" s="123">
        <v>354450.40000000037</v>
      </c>
      <c r="T88" s="124">
        <v>60167.955400000072</v>
      </c>
      <c r="U88" s="125">
        <v>51573.464978999975</v>
      </c>
      <c r="V88" s="123">
        <v>282057.69999999972</v>
      </c>
      <c r="W88" s="124">
        <v>47879.294574999993</v>
      </c>
      <c r="X88" s="125">
        <v>41618.335550000033</v>
      </c>
      <c r="Y88" s="123">
        <v>123715.79999999996</v>
      </c>
      <c r="Z88" s="124">
        <v>21000.757050000004</v>
      </c>
      <c r="AA88" s="125">
        <v>17942.23422300001</v>
      </c>
      <c r="AB88" s="123">
        <v>0</v>
      </c>
      <c r="AC88" s="124">
        <v>0</v>
      </c>
      <c r="AD88" s="125">
        <v>0</v>
      </c>
      <c r="AE88" s="123">
        <v>0</v>
      </c>
      <c r="AF88" s="124">
        <v>0</v>
      </c>
      <c r="AG88" s="125">
        <v>0</v>
      </c>
      <c r="AH88" s="123">
        <v>0</v>
      </c>
      <c r="AI88" s="124">
        <v>0</v>
      </c>
      <c r="AJ88" s="125">
        <v>0</v>
      </c>
      <c r="AK88" s="123">
        <v>0</v>
      </c>
      <c r="AL88" s="124">
        <v>0</v>
      </c>
      <c r="AM88" s="125">
        <v>0</v>
      </c>
      <c r="AN88" s="139">
        <v>75758.699999999939</v>
      </c>
      <c r="AO88" s="138">
        <v>12860.039325000005</v>
      </c>
      <c r="AP88" s="125">
        <v>9934.0124099999975</v>
      </c>
      <c r="AQ88" s="139">
        <v>333033.40000000026</v>
      </c>
      <c r="AR88" s="138">
        <v>56532.419649999967</v>
      </c>
      <c r="AS88" s="125">
        <v>42793.048306000019</v>
      </c>
      <c r="AT88" s="139">
        <v>367539.39999999991</v>
      </c>
      <c r="AU88" s="138">
        <v>62389.813149999973</v>
      </c>
      <c r="AV88" s="125">
        <v>45903.592654000015</v>
      </c>
    </row>
    <row r="89" spans="1:48" x14ac:dyDescent="0.25">
      <c r="A89" s="7">
        <v>81</v>
      </c>
      <c r="B89" s="126" t="s">
        <v>522</v>
      </c>
      <c r="C89" s="49">
        <v>370</v>
      </c>
      <c r="D89" s="129">
        <v>0.08</v>
      </c>
      <c r="E89" s="71" t="s">
        <v>689</v>
      </c>
      <c r="F89" s="73">
        <v>41667</v>
      </c>
      <c r="G89" s="73">
        <v>41667</v>
      </c>
      <c r="H89" s="84" t="s">
        <v>444</v>
      </c>
      <c r="I89" s="63">
        <f t="shared" si="27"/>
        <v>557017.50119999994</v>
      </c>
      <c r="J89" s="15">
        <f t="shared" si="28"/>
        <v>120872.79776040005</v>
      </c>
      <c r="K89" s="16">
        <f t="shared" si="29"/>
        <v>0.21700000000000011</v>
      </c>
      <c r="L89" s="17">
        <f t="shared" si="30"/>
        <v>102106.41181114402</v>
      </c>
      <c r="M89" s="123">
        <v>50500.194000000018</v>
      </c>
      <c r="N89" s="124">
        <v>10958.542098000004</v>
      </c>
      <c r="O89" s="125">
        <v>9400.1397590560082</v>
      </c>
      <c r="P89" s="123">
        <v>44840.894800000002</v>
      </c>
      <c r="Q89" s="124">
        <v>9730.4741716000153</v>
      </c>
      <c r="R89" s="125">
        <v>8476.7134597720124</v>
      </c>
      <c r="S89" s="123">
        <v>45517.831600000027</v>
      </c>
      <c r="T89" s="124">
        <v>9877.3694572000059</v>
      </c>
      <c r="U89" s="125">
        <v>8787.4876854879876</v>
      </c>
      <c r="V89" s="123">
        <v>46892.257199999978</v>
      </c>
      <c r="W89" s="124">
        <v>10175.619812399993</v>
      </c>
      <c r="X89" s="125">
        <v>9087.3610583359932</v>
      </c>
      <c r="Y89" s="123">
        <v>49414.171199999946</v>
      </c>
      <c r="Z89" s="124">
        <v>10722.875150400016</v>
      </c>
      <c r="AA89" s="125">
        <v>9513.0027688360115</v>
      </c>
      <c r="AB89" s="123">
        <v>42939.149600000041</v>
      </c>
      <c r="AC89" s="124">
        <v>9317.7954631999983</v>
      </c>
      <c r="AD89" s="125">
        <v>7677.6493662720059</v>
      </c>
      <c r="AE89" s="123">
        <v>49322.30640000003</v>
      </c>
      <c r="AF89" s="124">
        <v>10702.94048880001</v>
      </c>
      <c r="AG89" s="125">
        <v>9130.6066892999988</v>
      </c>
      <c r="AH89" s="123">
        <v>47157.978399999993</v>
      </c>
      <c r="AI89" s="124">
        <v>10233.281312799998</v>
      </c>
      <c r="AJ89" s="125">
        <v>8184.695901959999</v>
      </c>
      <c r="AK89" s="123">
        <v>46832.887999999999</v>
      </c>
      <c r="AL89" s="124">
        <v>10162.736695999984</v>
      </c>
      <c r="AM89" s="125">
        <v>8283.1864552120078</v>
      </c>
      <c r="AN89" s="139">
        <v>45734.150799999974</v>
      </c>
      <c r="AO89" s="138">
        <v>9924.3107235999996</v>
      </c>
      <c r="AP89" s="125">
        <v>8192.3982428119998</v>
      </c>
      <c r="AQ89" s="139">
        <v>44309.257199999942</v>
      </c>
      <c r="AR89" s="138">
        <v>9615.1088124000034</v>
      </c>
      <c r="AS89" s="125">
        <v>7864.5077836959999</v>
      </c>
      <c r="AT89" s="139">
        <v>43556.422000000006</v>
      </c>
      <c r="AU89" s="138">
        <v>9451.7435740000019</v>
      </c>
      <c r="AV89" s="125">
        <v>7508.6626404040026</v>
      </c>
    </row>
    <row r="90" spans="1:48" x14ac:dyDescent="0.25">
      <c r="A90" s="7">
        <v>82</v>
      </c>
      <c r="B90" s="126" t="s">
        <v>523</v>
      </c>
      <c r="C90" s="49">
        <v>174</v>
      </c>
      <c r="D90" s="81">
        <v>0.99</v>
      </c>
      <c r="E90" s="81" t="s">
        <v>689</v>
      </c>
      <c r="F90" s="66">
        <v>41563</v>
      </c>
      <c r="G90" s="66">
        <v>41563</v>
      </c>
      <c r="H90" s="83" t="s">
        <v>443</v>
      </c>
      <c r="I90" s="63">
        <f t="shared" si="27"/>
        <v>5495641.9200000009</v>
      </c>
      <c r="J90" s="15">
        <f t="shared" si="28"/>
        <v>918101.93915519968</v>
      </c>
      <c r="K90" s="16">
        <f t="shared" si="29"/>
        <v>0.1670599999999999</v>
      </c>
      <c r="L90" s="17">
        <f t="shared" si="30"/>
        <v>731895.06119039981</v>
      </c>
      <c r="M90" s="123">
        <v>433361.79999999958</v>
      </c>
      <c r="N90" s="124">
        <v>72397.422307999936</v>
      </c>
      <c r="O90" s="125">
        <v>59057.010366400005</v>
      </c>
      <c r="P90" s="123">
        <v>399504.76000000047</v>
      </c>
      <c r="Q90" s="124">
        <v>66741.265205599964</v>
      </c>
      <c r="R90" s="125">
        <v>55491.740239199949</v>
      </c>
      <c r="S90" s="123">
        <v>438872.60000000038</v>
      </c>
      <c r="T90" s="124">
        <v>73318.05655600001</v>
      </c>
      <c r="U90" s="125">
        <v>62903.717425199982</v>
      </c>
      <c r="V90" s="123">
        <v>471224.63999999961</v>
      </c>
      <c r="W90" s="124">
        <v>78722.788358399863</v>
      </c>
      <c r="X90" s="125">
        <v>67730.234800399936</v>
      </c>
      <c r="Y90" s="123">
        <v>489146.59999999992</v>
      </c>
      <c r="Z90" s="124">
        <v>81716.830995999917</v>
      </c>
      <c r="AA90" s="125">
        <v>69746.458368400024</v>
      </c>
      <c r="AB90" s="123">
        <v>471147.83999999927</v>
      </c>
      <c r="AC90" s="124">
        <v>78709.958150399951</v>
      </c>
      <c r="AD90" s="125">
        <v>60649.779694400029</v>
      </c>
      <c r="AE90" s="123">
        <v>497091.56000000035</v>
      </c>
      <c r="AF90" s="124">
        <v>83044.11601360004</v>
      </c>
      <c r="AG90" s="125">
        <v>67288.413852400015</v>
      </c>
      <c r="AH90" s="123">
        <v>471114.16000000044</v>
      </c>
      <c r="AI90" s="124">
        <v>78704.331569600021</v>
      </c>
      <c r="AJ90" s="125">
        <v>58379.667819199989</v>
      </c>
      <c r="AK90" s="123">
        <v>456505.63999999961</v>
      </c>
      <c r="AL90" s="124">
        <v>76263.832218400101</v>
      </c>
      <c r="AM90" s="125">
        <v>58089.985078399935</v>
      </c>
      <c r="AN90" s="139">
        <v>488307.80000000075</v>
      </c>
      <c r="AO90" s="138">
        <v>81576.701067999951</v>
      </c>
      <c r="AP90" s="125">
        <v>63265.821898400034</v>
      </c>
      <c r="AQ90" s="139">
        <v>437360.00000000017</v>
      </c>
      <c r="AR90" s="138">
        <v>73065.361599999917</v>
      </c>
      <c r="AS90" s="125">
        <v>55147.416094400025</v>
      </c>
      <c r="AT90" s="139">
        <v>442004.52000000048</v>
      </c>
      <c r="AU90" s="138">
        <v>73841.275111199953</v>
      </c>
      <c r="AV90" s="125">
        <v>54144.815553600005</v>
      </c>
    </row>
    <row r="91" spans="1:48" x14ac:dyDescent="0.25">
      <c r="A91" s="7">
        <v>83</v>
      </c>
      <c r="B91" s="126" t="s">
        <v>456</v>
      </c>
      <c r="C91" s="49">
        <v>185</v>
      </c>
      <c r="D91" s="81">
        <v>2.294</v>
      </c>
      <c r="E91" s="81" t="s">
        <v>689</v>
      </c>
      <c r="F91" s="66">
        <v>41180</v>
      </c>
      <c r="G91" s="66">
        <v>41180</v>
      </c>
      <c r="H91" s="83" t="s">
        <v>268</v>
      </c>
      <c r="I91" s="63">
        <f t="shared" si="27"/>
        <v>13049985.599999998</v>
      </c>
      <c r="J91" s="15">
        <f t="shared" si="28"/>
        <v>1926047.3747040001</v>
      </c>
      <c r="K91" s="16">
        <f t="shared" si="29"/>
        <v>0.14759000000000003</v>
      </c>
      <c r="L91" s="17">
        <f t="shared" si="30"/>
        <v>1477406.3439679996</v>
      </c>
      <c r="M91" s="123">
        <v>1366480.7999999991</v>
      </c>
      <c r="N91" s="124">
        <v>201678.90127199999</v>
      </c>
      <c r="O91" s="125">
        <v>159514.98069999987</v>
      </c>
      <c r="P91" s="123">
        <v>1270907.9999999998</v>
      </c>
      <c r="Q91" s="124">
        <v>187573.31172000003</v>
      </c>
      <c r="R91" s="125">
        <v>151975.97036399983</v>
      </c>
      <c r="S91" s="123">
        <v>1373976.4000000001</v>
      </c>
      <c r="T91" s="124">
        <v>202785.17687600001</v>
      </c>
      <c r="U91" s="125">
        <v>169759.44863200007</v>
      </c>
      <c r="V91" s="123">
        <v>1321891.2000000002</v>
      </c>
      <c r="W91" s="124">
        <v>195097.92220800006</v>
      </c>
      <c r="X91" s="125">
        <v>164057.8726360001</v>
      </c>
      <c r="Y91" s="123">
        <v>746681.59999999974</v>
      </c>
      <c r="Z91" s="124">
        <v>110202.73734400008</v>
      </c>
      <c r="AA91" s="125">
        <v>91625.787983999966</v>
      </c>
      <c r="AB91" s="123">
        <v>874195.59999999986</v>
      </c>
      <c r="AC91" s="124">
        <v>129022.52860400004</v>
      </c>
      <c r="AD91" s="125">
        <v>91939.171543999968</v>
      </c>
      <c r="AE91" s="123">
        <v>1062166.7999999998</v>
      </c>
      <c r="AF91" s="124">
        <v>156765.19801199983</v>
      </c>
      <c r="AG91" s="125">
        <v>121762.24695600008</v>
      </c>
      <c r="AH91" s="123">
        <v>853434.40000000049</v>
      </c>
      <c r="AI91" s="124">
        <v>125958.38309600011</v>
      </c>
      <c r="AJ91" s="125">
        <v>86553.06344399997</v>
      </c>
      <c r="AK91" s="123">
        <v>953159.20000000065</v>
      </c>
      <c r="AL91" s="124">
        <v>140676.76632799991</v>
      </c>
      <c r="AM91" s="125">
        <v>100841.47548800001</v>
      </c>
      <c r="AN91" s="139">
        <v>832558.39999999932</v>
      </c>
      <c r="AO91" s="138">
        <v>122877.29425599986</v>
      </c>
      <c r="AP91" s="125">
        <v>91124.603371999983</v>
      </c>
      <c r="AQ91" s="139">
        <v>1132395.1999999997</v>
      </c>
      <c r="AR91" s="138">
        <v>167130.20756800001</v>
      </c>
      <c r="AS91" s="125">
        <v>118357.13889599989</v>
      </c>
      <c r="AT91" s="139">
        <v>1262138</v>
      </c>
      <c r="AU91" s="138">
        <v>186278.94741999995</v>
      </c>
      <c r="AV91" s="125">
        <v>129894.58395199996</v>
      </c>
    </row>
    <row r="92" spans="1:48" x14ac:dyDescent="0.25">
      <c r="A92" s="7">
        <v>84</v>
      </c>
      <c r="B92" s="126" t="s">
        <v>55</v>
      </c>
      <c r="C92" s="49">
        <v>224</v>
      </c>
      <c r="D92" s="81">
        <v>1.4</v>
      </c>
      <c r="E92" s="81" t="s">
        <v>688</v>
      </c>
      <c r="F92" s="66">
        <v>40809</v>
      </c>
      <c r="G92" s="66">
        <v>40809</v>
      </c>
      <c r="H92" s="83" t="s">
        <v>269</v>
      </c>
      <c r="I92" s="63">
        <f t="shared" si="27"/>
        <v>5855814.5</v>
      </c>
      <c r="J92" s="15">
        <f t="shared" si="28"/>
        <v>863732.63874999993</v>
      </c>
      <c r="K92" s="16">
        <f t="shared" si="29"/>
        <v>0.14749999999999999</v>
      </c>
      <c r="L92" s="17">
        <f t="shared" si="30"/>
        <v>673136.52493250009</v>
      </c>
      <c r="M92" s="123">
        <v>724232.25</v>
      </c>
      <c r="N92" s="124">
        <v>106824.25687499995</v>
      </c>
      <c r="O92" s="125">
        <v>84399.082287500045</v>
      </c>
      <c r="P92" s="123">
        <v>611260.5</v>
      </c>
      <c r="Q92" s="124">
        <v>90160.923750000016</v>
      </c>
      <c r="R92" s="125">
        <v>73716.323367500008</v>
      </c>
      <c r="S92" s="123">
        <v>717542.75</v>
      </c>
      <c r="T92" s="124">
        <v>105837.55562500002</v>
      </c>
      <c r="U92" s="125">
        <v>88549.682927500049</v>
      </c>
      <c r="V92" s="123">
        <v>669139.25</v>
      </c>
      <c r="W92" s="124">
        <v>98698.039374999993</v>
      </c>
      <c r="X92" s="125">
        <v>82925.369774999941</v>
      </c>
      <c r="Y92" s="123">
        <v>556971</v>
      </c>
      <c r="Z92" s="124">
        <v>82153.222500000091</v>
      </c>
      <c r="AA92" s="125">
        <v>68636.352672499997</v>
      </c>
      <c r="AB92" s="123">
        <v>7569.5</v>
      </c>
      <c r="AC92" s="124">
        <v>1116.50125</v>
      </c>
      <c r="AD92" s="125">
        <v>987.40254750000008</v>
      </c>
      <c r="AE92" s="123">
        <v>31361.75</v>
      </c>
      <c r="AF92" s="124">
        <v>4625.8581249999988</v>
      </c>
      <c r="AG92" s="125">
        <v>3642.4513100000004</v>
      </c>
      <c r="AH92" s="123">
        <v>472328.5</v>
      </c>
      <c r="AI92" s="124">
        <v>69668.453749999957</v>
      </c>
      <c r="AJ92" s="125">
        <v>49053.795762500049</v>
      </c>
      <c r="AK92" s="123">
        <v>551874.75</v>
      </c>
      <c r="AL92" s="124">
        <v>81401.525624999951</v>
      </c>
      <c r="AM92" s="125">
        <v>59563.575517500023</v>
      </c>
      <c r="AN92" s="139">
        <v>708659.75</v>
      </c>
      <c r="AO92" s="138">
        <v>104527.31312500003</v>
      </c>
      <c r="AP92" s="125">
        <v>77664.295690000043</v>
      </c>
      <c r="AQ92" s="139">
        <v>593220.25</v>
      </c>
      <c r="AR92" s="138">
        <v>87499.986874999988</v>
      </c>
      <c r="AS92" s="125">
        <v>62678.716829999976</v>
      </c>
      <c r="AT92" s="139">
        <v>211654.25</v>
      </c>
      <c r="AU92" s="138">
        <v>31219.001874999991</v>
      </c>
      <c r="AV92" s="125">
        <v>21319.476245000005</v>
      </c>
    </row>
    <row r="93" spans="1:48" x14ac:dyDescent="0.25">
      <c r="A93" s="7">
        <v>85</v>
      </c>
      <c r="B93" s="126" t="s">
        <v>491</v>
      </c>
      <c r="C93" s="49">
        <v>393</v>
      </c>
      <c r="D93" s="81">
        <v>0.996</v>
      </c>
      <c r="E93" s="71" t="s">
        <v>689</v>
      </c>
      <c r="F93" s="66">
        <v>42030</v>
      </c>
      <c r="G93" s="66">
        <v>42030</v>
      </c>
      <c r="H93" s="83" t="s">
        <v>488</v>
      </c>
      <c r="I93" s="63">
        <f t="shared" si="14"/>
        <v>4103723.9199999985</v>
      </c>
      <c r="J93" s="15">
        <f t="shared" si="15"/>
        <v>685568.11807519977</v>
      </c>
      <c r="K93" s="16">
        <f t="shared" si="18"/>
        <v>0.16706000000000001</v>
      </c>
      <c r="L93" s="17">
        <f t="shared" si="17"/>
        <v>548284.47663119982</v>
      </c>
      <c r="M93" s="123">
        <v>304892.64000000019</v>
      </c>
      <c r="N93" s="124">
        <v>50935.364438399985</v>
      </c>
      <c r="O93" s="125">
        <v>41537.663072800016</v>
      </c>
      <c r="P93" s="123">
        <v>305562.15999999992</v>
      </c>
      <c r="Q93" s="124">
        <v>51047.214449599975</v>
      </c>
      <c r="R93" s="125">
        <v>42576.637386399962</v>
      </c>
      <c r="S93" s="123">
        <v>342004.79999999993</v>
      </c>
      <c r="T93" s="124">
        <v>57135.321887999962</v>
      </c>
      <c r="U93" s="125">
        <v>48965.636859200022</v>
      </c>
      <c r="V93" s="123">
        <v>353759.51999999944</v>
      </c>
      <c r="W93" s="124">
        <v>59099.06541119999</v>
      </c>
      <c r="X93" s="125">
        <v>50722.175521599951</v>
      </c>
      <c r="Y93" s="123">
        <v>435856.15999999933</v>
      </c>
      <c r="Z93" s="124">
        <v>72814.130089599974</v>
      </c>
      <c r="AA93" s="125">
        <v>62116.026278400066</v>
      </c>
      <c r="AB93" s="123">
        <v>369591.11999999982</v>
      </c>
      <c r="AC93" s="124">
        <v>61743.892507199991</v>
      </c>
      <c r="AD93" s="125">
        <v>47517.677226399966</v>
      </c>
      <c r="AE93" s="123">
        <v>397060.48000000004</v>
      </c>
      <c r="AF93" s="124">
        <v>66332.923788799875</v>
      </c>
      <c r="AG93" s="125">
        <v>53725.26137759992</v>
      </c>
      <c r="AH93" s="123">
        <v>378960.24000000005</v>
      </c>
      <c r="AI93" s="124">
        <v>63309.097694399941</v>
      </c>
      <c r="AJ93" s="125">
        <v>46871.406142399966</v>
      </c>
      <c r="AK93" s="123">
        <v>362734.39999999985</v>
      </c>
      <c r="AL93" s="124">
        <v>60598.408864000012</v>
      </c>
      <c r="AM93" s="125">
        <v>46171.668213599973</v>
      </c>
      <c r="AN93" s="139">
        <v>376755.75999999943</v>
      </c>
      <c r="AO93" s="138">
        <v>62940.817265599973</v>
      </c>
      <c r="AP93" s="125">
        <v>48803.569818400007</v>
      </c>
      <c r="AQ93" s="139">
        <v>269733.44</v>
      </c>
      <c r="AR93" s="138">
        <v>45061.668486400071</v>
      </c>
      <c r="AS93" s="125">
        <v>34215.965413599974</v>
      </c>
      <c r="AT93" s="139">
        <v>206813.20000000048</v>
      </c>
      <c r="AU93" s="138">
        <v>34550.213191999988</v>
      </c>
      <c r="AV93" s="125">
        <v>25060.789320799995</v>
      </c>
    </row>
    <row r="94" spans="1:48" x14ac:dyDescent="0.25">
      <c r="A94" s="7">
        <v>86</v>
      </c>
      <c r="B94" s="126" t="s">
        <v>56</v>
      </c>
      <c r="C94" s="49">
        <v>234</v>
      </c>
      <c r="D94" s="81">
        <v>1.1499999999999999</v>
      </c>
      <c r="E94" s="81" t="s">
        <v>689</v>
      </c>
      <c r="F94" s="66">
        <v>41369</v>
      </c>
      <c r="G94" s="66">
        <v>41389</v>
      </c>
      <c r="H94" s="83" t="s">
        <v>569</v>
      </c>
      <c r="I94" s="63">
        <f t="shared" si="14"/>
        <v>3075603.3600000003</v>
      </c>
      <c r="J94" s="15">
        <f t="shared" si="15"/>
        <v>473612.16140640003</v>
      </c>
      <c r="K94" s="16">
        <f t="shared" si="18"/>
        <v>0.15398999999999999</v>
      </c>
      <c r="L94" s="17">
        <f t="shared" si="17"/>
        <v>374748.21713759995</v>
      </c>
      <c r="M94" s="123">
        <v>459369.2800000002</v>
      </c>
      <c r="N94" s="124">
        <v>70738.275427200104</v>
      </c>
      <c r="O94" s="125">
        <v>56614.652927999938</v>
      </c>
      <c r="P94" s="123">
        <v>433948.48</v>
      </c>
      <c r="Q94" s="124">
        <v>66823.726435200049</v>
      </c>
      <c r="R94" s="125">
        <v>54670.106300800006</v>
      </c>
      <c r="S94" s="123">
        <v>419837.44000000018</v>
      </c>
      <c r="T94" s="124">
        <v>64650.767385599975</v>
      </c>
      <c r="U94" s="125">
        <v>54519.483497599969</v>
      </c>
      <c r="V94" s="123">
        <v>356568.7999999997</v>
      </c>
      <c r="W94" s="124">
        <v>54908.029511999928</v>
      </c>
      <c r="X94" s="125">
        <v>46729.214512000013</v>
      </c>
      <c r="Y94" s="123">
        <v>200370.40000000011</v>
      </c>
      <c r="Z94" s="124">
        <v>30855.037895999983</v>
      </c>
      <c r="AA94" s="125">
        <v>25923.381259199999</v>
      </c>
      <c r="AB94" s="123">
        <v>0</v>
      </c>
      <c r="AC94" s="124">
        <v>0</v>
      </c>
      <c r="AD94" s="125">
        <v>0</v>
      </c>
      <c r="AE94" s="123">
        <v>0</v>
      </c>
      <c r="AF94" s="124">
        <v>0</v>
      </c>
      <c r="AG94" s="125">
        <v>0</v>
      </c>
      <c r="AH94" s="123">
        <v>0</v>
      </c>
      <c r="AI94" s="124">
        <v>0</v>
      </c>
      <c r="AJ94" s="125">
        <v>0</v>
      </c>
      <c r="AK94" s="123">
        <v>110179.51999999992</v>
      </c>
      <c r="AL94" s="124">
        <v>16966.544284799991</v>
      </c>
      <c r="AM94" s="125">
        <v>12709.202022399995</v>
      </c>
      <c r="AN94" s="139">
        <v>255478.72</v>
      </c>
      <c r="AO94" s="138">
        <v>39341.168092799977</v>
      </c>
      <c r="AP94" s="125">
        <v>29600.521116800002</v>
      </c>
      <c r="AQ94" s="139">
        <v>372747.52000000008</v>
      </c>
      <c r="AR94" s="138">
        <v>57399.390604800094</v>
      </c>
      <c r="AS94" s="125">
        <v>42739.552739200029</v>
      </c>
      <c r="AT94" s="139">
        <v>467103.20000000019</v>
      </c>
      <c r="AU94" s="138">
        <v>71929.221768000003</v>
      </c>
      <c r="AV94" s="125">
        <v>51242.102761600028</v>
      </c>
    </row>
    <row r="95" spans="1:48" x14ac:dyDescent="0.25">
      <c r="A95" s="7">
        <v>87</v>
      </c>
      <c r="B95" s="126" t="s">
        <v>524</v>
      </c>
      <c r="C95" s="49">
        <v>17</v>
      </c>
      <c r="D95" s="81">
        <v>3.948</v>
      </c>
      <c r="E95" s="81" t="s">
        <v>689</v>
      </c>
      <c r="F95" s="66">
        <v>41333</v>
      </c>
      <c r="G95" s="66">
        <v>41333</v>
      </c>
      <c r="H95" s="83" t="s">
        <v>547</v>
      </c>
      <c r="I95" s="63">
        <f t="shared" si="14"/>
        <v>16294881.75</v>
      </c>
      <c r="J95" s="15">
        <f t="shared" si="15"/>
        <v>2339456.1728475005</v>
      </c>
      <c r="K95" s="16">
        <f t="shared" si="18"/>
        <v>0.14357000000000003</v>
      </c>
      <c r="L95" s="17">
        <f t="shared" si="17"/>
        <v>1823060.2665524995</v>
      </c>
      <c r="M95" s="123">
        <v>715733.25</v>
      </c>
      <c r="N95" s="124">
        <v>102757.82270249999</v>
      </c>
      <c r="O95" s="125">
        <v>80932.212780000031</v>
      </c>
      <c r="P95" s="123">
        <v>1888121.25</v>
      </c>
      <c r="Q95" s="124">
        <v>271077.56786249997</v>
      </c>
      <c r="R95" s="125">
        <v>217495.29680999991</v>
      </c>
      <c r="S95" s="123">
        <v>2076863.25</v>
      </c>
      <c r="T95" s="124">
        <v>298175.2568024997</v>
      </c>
      <c r="U95" s="125">
        <v>248918.97320249985</v>
      </c>
      <c r="V95" s="123">
        <v>2252213.25</v>
      </c>
      <c r="W95" s="124">
        <v>323350.25630250038</v>
      </c>
      <c r="X95" s="125">
        <v>270220.10760749987</v>
      </c>
      <c r="Y95" s="123">
        <v>2151973.5</v>
      </c>
      <c r="Z95" s="124">
        <v>308958.835395</v>
      </c>
      <c r="AA95" s="125">
        <v>255568.86590999991</v>
      </c>
      <c r="AB95" s="123">
        <v>1572544.5</v>
      </c>
      <c r="AC95" s="124">
        <v>225770.21386499994</v>
      </c>
      <c r="AD95" s="125">
        <v>163872.88443750012</v>
      </c>
      <c r="AE95" s="123">
        <v>1804278</v>
      </c>
      <c r="AF95" s="124">
        <v>259040.19245999999</v>
      </c>
      <c r="AG95" s="125">
        <v>200935.80846750003</v>
      </c>
      <c r="AH95" s="123">
        <v>1907262</v>
      </c>
      <c r="AI95" s="124">
        <v>273825.60534000007</v>
      </c>
      <c r="AJ95" s="125">
        <v>190796.14564499978</v>
      </c>
      <c r="AK95" s="123">
        <v>719235.75</v>
      </c>
      <c r="AL95" s="124">
        <v>103260.6766275</v>
      </c>
      <c r="AM95" s="125">
        <v>72098.736052499982</v>
      </c>
      <c r="AN95" s="139">
        <v>0</v>
      </c>
      <c r="AO95" s="138">
        <v>0</v>
      </c>
      <c r="AP95" s="125">
        <v>0</v>
      </c>
      <c r="AQ95" s="139">
        <v>0</v>
      </c>
      <c r="AR95" s="138">
        <v>0</v>
      </c>
      <c r="AS95" s="125">
        <v>0</v>
      </c>
      <c r="AT95" s="139">
        <v>1206657</v>
      </c>
      <c r="AU95" s="138">
        <v>173239.74549</v>
      </c>
      <c r="AV95" s="125">
        <v>122221.23563999996</v>
      </c>
    </row>
    <row r="96" spans="1:48" x14ac:dyDescent="0.25">
      <c r="A96" s="7">
        <v>88</v>
      </c>
      <c r="B96" s="126" t="s">
        <v>57</v>
      </c>
      <c r="C96" s="49">
        <v>254</v>
      </c>
      <c r="D96" s="81">
        <v>1.8</v>
      </c>
      <c r="E96" s="81" t="s">
        <v>688</v>
      </c>
      <c r="F96" s="66">
        <v>41201</v>
      </c>
      <c r="G96" s="66">
        <v>41201</v>
      </c>
      <c r="H96" s="83" t="s">
        <v>270</v>
      </c>
      <c r="I96" s="63">
        <f t="shared" si="14"/>
        <v>8316292.6000000006</v>
      </c>
      <c r="J96" s="15">
        <f t="shared" si="15"/>
        <v>1327363.4618860001</v>
      </c>
      <c r="K96" s="16">
        <f t="shared" si="18"/>
        <v>0.15961</v>
      </c>
      <c r="L96" s="17">
        <f t="shared" si="17"/>
        <v>1048513.6178539996</v>
      </c>
      <c r="M96" s="123">
        <v>748249.60000000056</v>
      </c>
      <c r="N96" s="124">
        <v>119428.11865600001</v>
      </c>
      <c r="O96" s="125">
        <v>96437.575075999805</v>
      </c>
      <c r="P96" s="123">
        <v>751066.8000000004</v>
      </c>
      <c r="Q96" s="124">
        <v>119877.7719480001</v>
      </c>
      <c r="R96" s="125">
        <v>98775.561100000006</v>
      </c>
      <c r="S96" s="123">
        <v>815103.2000000003</v>
      </c>
      <c r="T96" s="124">
        <v>130098.62175200001</v>
      </c>
      <c r="U96" s="125">
        <v>110605.38800599995</v>
      </c>
      <c r="V96" s="123">
        <v>589547.80000000063</v>
      </c>
      <c r="W96" s="124">
        <v>94097.724357999978</v>
      </c>
      <c r="X96" s="125">
        <v>80649.451159999939</v>
      </c>
      <c r="Y96" s="123">
        <v>565609.19999999995</v>
      </c>
      <c r="Z96" s="124">
        <v>90276.884412000029</v>
      </c>
      <c r="AA96" s="125">
        <v>77131.41503199999</v>
      </c>
      <c r="AB96" s="123">
        <v>490117.40000000049</v>
      </c>
      <c r="AC96" s="124">
        <v>78227.638214000079</v>
      </c>
      <c r="AD96" s="125">
        <v>60953.560767999959</v>
      </c>
      <c r="AE96" s="123">
        <v>669137.7999999997</v>
      </c>
      <c r="AF96" s="124">
        <v>106801.08425800005</v>
      </c>
      <c r="AG96" s="125">
        <v>85640.554161999986</v>
      </c>
      <c r="AH96" s="123">
        <v>305257.40000000008</v>
      </c>
      <c r="AI96" s="124">
        <v>48722.133613999977</v>
      </c>
      <c r="AJ96" s="125">
        <v>36512.643223999992</v>
      </c>
      <c r="AK96" s="123">
        <v>653808.7999999997</v>
      </c>
      <c r="AL96" s="124">
        <v>104354.42256799995</v>
      </c>
      <c r="AM96" s="125">
        <v>79408.096707999939</v>
      </c>
      <c r="AN96" s="139">
        <v>886370.1999999996</v>
      </c>
      <c r="AO96" s="138">
        <v>141473.5476220001</v>
      </c>
      <c r="AP96" s="125">
        <v>108167.27016800006</v>
      </c>
      <c r="AQ96" s="139">
        <v>911268.59999999974</v>
      </c>
      <c r="AR96" s="138">
        <v>145447.5812460001</v>
      </c>
      <c r="AS96" s="125">
        <v>107663.39742000004</v>
      </c>
      <c r="AT96" s="139">
        <v>930755.80000000016</v>
      </c>
      <c r="AU96" s="138">
        <v>148557.93323799997</v>
      </c>
      <c r="AV96" s="125">
        <v>106568.70502999992</v>
      </c>
    </row>
    <row r="97" spans="1:50" x14ac:dyDescent="0.25">
      <c r="A97" s="7">
        <v>89</v>
      </c>
      <c r="B97" s="126" t="s">
        <v>58</v>
      </c>
      <c r="C97" s="49">
        <v>22</v>
      </c>
      <c r="D97" s="81">
        <v>0.71499999999999997</v>
      </c>
      <c r="E97" s="81" t="s">
        <v>689</v>
      </c>
      <c r="F97" s="66">
        <v>40877</v>
      </c>
      <c r="G97" s="66">
        <v>40877</v>
      </c>
      <c r="H97" s="83" t="s">
        <v>686</v>
      </c>
      <c r="I97" s="63">
        <f t="shared" si="14"/>
        <v>1946241.0599999998</v>
      </c>
      <c r="J97" s="15">
        <f t="shared" si="15"/>
        <v>330374.41993499995</v>
      </c>
      <c r="K97" s="16">
        <f t="shared" si="18"/>
        <v>0.16974999999999998</v>
      </c>
      <c r="L97" s="17">
        <f t="shared" si="17"/>
        <v>261207.46262040007</v>
      </c>
      <c r="M97" s="123">
        <v>208921.32000000033</v>
      </c>
      <c r="N97" s="124">
        <v>35464.394069999966</v>
      </c>
      <c r="O97" s="125">
        <v>29046.111878999964</v>
      </c>
      <c r="P97" s="123">
        <v>177352.19999999998</v>
      </c>
      <c r="Q97" s="124">
        <v>30105.53594999999</v>
      </c>
      <c r="R97" s="125">
        <v>25025.369227199975</v>
      </c>
      <c r="S97" s="123">
        <v>169118.21999999997</v>
      </c>
      <c r="T97" s="124">
        <v>28707.817845000005</v>
      </c>
      <c r="U97" s="125">
        <v>24599.194976399998</v>
      </c>
      <c r="V97" s="123">
        <v>144791.52000000002</v>
      </c>
      <c r="W97" s="124">
        <v>24578.360519999977</v>
      </c>
      <c r="X97" s="125">
        <v>21016.617751799989</v>
      </c>
      <c r="Y97" s="123">
        <v>92726.699999999939</v>
      </c>
      <c r="Z97" s="124">
        <v>15740.357324999994</v>
      </c>
      <c r="AA97" s="125">
        <v>13377.689506200002</v>
      </c>
      <c r="AB97" s="123">
        <v>10830.719999999985</v>
      </c>
      <c r="AC97" s="124">
        <v>1838.5147200000024</v>
      </c>
      <c r="AD97" s="125">
        <v>1314.3839381999994</v>
      </c>
      <c r="AE97" s="123">
        <v>7185.2400000000034</v>
      </c>
      <c r="AF97" s="124">
        <v>1219.6944900000012</v>
      </c>
      <c r="AG97" s="125">
        <v>947.57749380000098</v>
      </c>
      <c r="AH97" s="123">
        <v>9214.440000000006</v>
      </c>
      <c r="AI97" s="124">
        <v>1564.1511899999998</v>
      </c>
      <c r="AJ97" s="125">
        <v>1098.5858574000004</v>
      </c>
      <c r="AK97" s="123">
        <v>126949.01999999989</v>
      </c>
      <c r="AL97" s="124">
        <v>21549.596145000021</v>
      </c>
      <c r="AM97" s="125">
        <v>16629.200900399988</v>
      </c>
      <c r="AN97" s="139">
        <v>291859.02000000008</v>
      </c>
      <c r="AO97" s="138">
        <v>49543.068644999999</v>
      </c>
      <c r="AP97" s="125">
        <v>38553.932886599992</v>
      </c>
      <c r="AQ97" s="139">
        <v>337028.7</v>
      </c>
      <c r="AR97" s="138">
        <v>57210.621825000009</v>
      </c>
      <c r="AS97" s="125">
        <v>43398.656200200086</v>
      </c>
      <c r="AT97" s="139">
        <v>370263.95999999967</v>
      </c>
      <c r="AU97" s="138">
        <v>62852.307209999977</v>
      </c>
      <c r="AV97" s="125">
        <v>46200.14200320009</v>
      </c>
    </row>
    <row r="98" spans="1:50" x14ac:dyDescent="0.25">
      <c r="A98" s="7">
        <v>90</v>
      </c>
      <c r="B98" s="126" t="s">
        <v>59</v>
      </c>
      <c r="C98" s="49">
        <v>263</v>
      </c>
      <c r="D98" s="81">
        <v>1.1000000000000001</v>
      </c>
      <c r="E98" s="81" t="s">
        <v>689</v>
      </c>
      <c r="F98" s="66">
        <v>41341</v>
      </c>
      <c r="G98" s="66">
        <v>41341</v>
      </c>
      <c r="H98" s="83" t="s">
        <v>271</v>
      </c>
      <c r="I98" s="63">
        <f t="shared" si="14"/>
        <v>4436575.62</v>
      </c>
      <c r="J98" s="15">
        <f t="shared" si="15"/>
        <v>683188.27972379944</v>
      </c>
      <c r="K98" s="16">
        <f t="shared" si="18"/>
        <v>0.15398999999999988</v>
      </c>
      <c r="L98" s="17">
        <f t="shared" si="17"/>
        <v>538141.54745159985</v>
      </c>
      <c r="M98" s="123">
        <v>451392.98000000051</v>
      </c>
      <c r="N98" s="124">
        <v>69510.004990200017</v>
      </c>
      <c r="O98" s="125">
        <v>55738.238974799962</v>
      </c>
      <c r="P98" s="123">
        <v>366116.64</v>
      </c>
      <c r="Q98" s="124">
        <v>56378.301393600013</v>
      </c>
      <c r="R98" s="125">
        <v>46358.473963400036</v>
      </c>
      <c r="S98" s="123">
        <v>409767.14000000036</v>
      </c>
      <c r="T98" s="124">
        <v>63100.04188859999</v>
      </c>
      <c r="U98" s="125">
        <v>53925.318743600052</v>
      </c>
      <c r="V98" s="123">
        <v>345928.53999999992</v>
      </c>
      <c r="W98" s="124">
        <v>53269.535874599969</v>
      </c>
      <c r="X98" s="125">
        <v>45719.136148600002</v>
      </c>
      <c r="Y98" s="123">
        <v>285179.8600000001</v>
      </c>
      <c r="Z98" s="124">
        <v>43914.846641399985</v>
      </c>
      <c r="AA98" s="125">
        <v>38130.627461399992</v>
      </c>
      <c r="AB98" s="123">
        <v>249874.09999999995</v>
      </c>
      <c r="AC98" s="124">
        <v>38478.112658999911</v>
      </c>
      <c r="AD98" s="125">
        <v>30487.4551842</v>
      </c>
      <c r="AE98" s="123">
        <v>129526.35999999988</v>
      </c>
      <c r="AF98" s="124">
        <v>19945.764176399993</v>
      </c>
      <c r="AG98" s="125">
        <v>16295.452250199998</v>
      </c>
      <c r="AH98" s="123">
        <v>317797.14</v>
      </c>
      <c r="AI98" s="124">
        <v>48937.581588600005</v>
      </c>
      <c r="AJ98" s="125">
        <v>36475.622500000005</v>
      </c>
      <c r="AK98" s="123">
        <v>334260.65999999957</v>
      </c>
      <c r="AL98" s="124">
        <v>51472.799033400006</v>
      </c>
      <c r="AM98" s="125">
        <v>39708.203325600021</v>
      </c>
      <c r="AN98" s="139">
        <v>455647.39999999932</v>
      </c>
      <c r="AO98" s="138">
        <v>70165.143125999908</v>
      </c>
      <c r="AP98" s="125">
        <v>54326.528467399963</v>
      </c>
      <c r="AQ98" s="139">
        <v>513844.15999999986</v>
      </c>
      <c r="AR98" s="138">
        <v>79126.862198399889</v>
      </c>
      <c r="AS98" s="125">
        <v>58226.908355199928</v>
      </c>
      <c r="AT98" s="139">
        <v>577240.64000000048</v>
      </c>
      <c r="AU98" s="138">
        <v>88889.286153599824</v>
      </c>
      <c r="AV98" s="125">
        <v>62749.582077199921</v>
      </c>
    </row>
    <row r="99" spans="1:50" x14ac:dyDescent="0.25">
      <c r="A99" s="7">
        <v>91</v>
      </c>
      <c r="B99" s="126" t="s">
        <v>495</v>
      </c>
      <c r="C99" s="49">
        <v>415</v>
      </c>
      <c r="D99" s="81">
        <v>0.4</v>
      </c>
      <c r="E99" s="81" t="s">
        <v>689</v>
      </c>
      <c r="F99" s="66">
        <v>42298</v>
      </c>
      <c r="G99" s="66">
        <v>42298</v>
      </c>
      <c r="H99" s="83" t="s">
        <v>498</v>
      </c>
      <c r="I99" s="63">
        <f t="shared" si="14"/>
        <v>1469512.7600000005</v>
      </c>
      <c r="J99" s="15">
        <f t="shared" si="15"/>
        <v>263175.04018839996</v>
      </c>
      <c r="K99" s="16">
        <f t="shared" ref="K99" si="31">J99/I99</f>
        <v>0.17908999999999992</v>
      </c>
      <c r="L99" s="17">
        <f t="shared" si="17"/>
        <v>214491.99565999999</v>
      </c>
      <c r="M99" s="123">
        <v>176409.24000000011</v>
      </c>
      <c r="N99" s="124">
        <v>31593.130791599997</v>
      </c>
      <c r="O99" s="125">
        <v>26135.731670799989</v>
      </c>
      <c r="P99" s="123">
        <v>161240.2000000001</v>
      </c>
      <c r="Q99" s="124">
        <v>28876.507418000016</v>
      </c>
      <c r="R99" s="125">
        <v>24360.930885200018</v>
      </c>
      <c r="S99" s="123">
        <v>148462.83999999982</v>
      </c>
      <c r="T99" s="124">
        <v>26588.210015599991</v>
      </c>
      <c r="U99" s="125">
        <v>23035.686977200014</v>
      </c>
      <c r="V99" s="123">
        <v>155226.60000000003</v>
      </c>
      <c r="W99" s="124">
        <v>27799.531793999977</v>
      </c>
      <c r="X99" s="125">
        <v>24152.615609999972</v>
      </c>
      <c r="Y99" s="123">
        <v>125086</v>
      </c>
      <c r="Z99" s="124">
        <v>22401.651739999972</v>
      </c>
      <c r="AA99" s="125">
        <v>19278.126117199994</v>
      </c>
      <c r="AB99" s="123">
        <v>94117.800000000119</v>
      </c>
      <c r="AC99" s="124">
        <v>16855.556802000003</v>
      </c>
      <c r="AD99" s="125">
        <v>13214.443168399996</v>
      </c>
      <c r="AE99" s="123">
        <v>78969.679999999993</v>
      </c>
      <c r="AF99" s="124">
        <v>14142.679991200012</v>
      </c>
      <c r="AG99" s="125">
        <v>11562.987201999997</v>
      </c>
      <c r="AH99" s="123">
        <v>79494.119999999908</v>
      </c>
      <c r="AI99" s="124">
        <v>14236.601950800014</v>
      </c>
      <c r="AJ99" s="125">
        <v>10774.8474228</v>
      </c>
      <c r="AK99" s="123">
        <v>79209.759999999995</v>
      </c>
      <c r="AL99" s="124">
        <v>14185.675918400008</v>
      </c>
      <c r="AM99" s="125">
        <v>11012.206091199996</v>
      </c>
      <c r="AN99" s="139">
        <v>117307.84000000013</v>
      </c>
      <c r="AO99" s="138">
        <v>21008.661065599965</v>
      </c>
      <c r="AP99" s="125">
        <v>16499.018121600013</v>
      </c>
      <c r="AQ99" s="139">
        <v>116383.99999999999</v>
      </c>
      <c r="AR99" s="138">
        <v>20843.210559999996</v>
      </c>
      <c r="AS99" s="125">
        <v>16008.58290759999</v>
      </c>
      <c r="AT99" s="139">
        <v>137604.68000000008</v>
      </c>
      <c r="AU99" s="138">
        <v>24643.622141199983</v>
      </c>
      <c r="AV99" s="125">
        <v>18456.819485999997</v>
      </c>
    </row>
    <row r="100" spans="1:50" s="128" customFormat="1" x14ac:dyDescent="0.25">
      <c r="A100" s="7">
        <v>92</v>
      </c>
      <c r="B100" s="126" t="s">
        <v>505</v>
      </c>
      <c r="C100" s="127">
        <v>420</v>
      </c>
      <c r="D100" s="81">
        <v>3.98</v>
      </c>
      <c r="E100" s="81" t="s">
        <v>689</v>
      </c>
      <c r="F100" s="66">
        <v>42690</v>
      </c>
      <c r="G100" s="66">
        <v>42690</v>
      </c>
      <c r="H100" s="83" t="s">
        <v>507</v>
      </c>
      <c r="I100" s="63">
        <f t="shared" si="14"/>
        <v>30258744.899999999</v>
      </c>
      <c r="J100" s="15">
        <f t="shared" si="15"/>
        <v>4344248.0052929996</v>
      </c>
      <c r="K100" s="16">
        <f t="shared" ref="K100" si="32">J100/I100</f>
        <v>0.14357</v>
      </c>
      <c r="L100" s="17">
        <f t="shared" si="17"/>
        <v>3320340.0800099978</v>
      </c>
      <c r="M100" s="123">
        <v>2690340.8999999985</v>
      </c>
      <c r="N100" s="124">
        <v>386252.2430130007</v>
      </c>
      <c r="O100" s="125">
        <v>303051.38149499957</v>
      </c>
      <c r="P100" s="123">
        <v>2534667.2999999998</v>
      </c>
      <c r="Q100" s="124">
        <v>363902.18426100019</v>
      </c>
      <c r="R100" s="125">
        <v>292716.50856600015</v>
      </c>
      <c r="S100" s="123">
        <v>2712408.3000000007</v>
      </c>
      <c r="T100" s="124">
        <v>389420.45963100012</v>
      </c>
      <c r="U100" s="125">
        <v>324287.78228699992</v>
      </c>
      <c r="V100" s="123">
        <v>2088000.600000002</v>
      </c>
      <c r="W100" s="124">
        <v>299774.24614199973</v>
      </c>
      <c r="X100" s="125">
        <v>253636.2197519998</v>
      </c>
      <c r="Y100" s="123">
        <v>2738918.9999999967</v>
      </c>
      <c r="Z100" s="124">
        <v>393226.6008299989</v>
      </c>
      <c r="AA100" s="125">
        <v>326115.46792499989</v>
      </c>
      <c r="AB100" s="123">
        <v>2275360.5000000005</v>
      </c>
      <c r="AC100" s="124">
        <v>326673.50698500033</v>
      </c>
      <c r="AD100" s="125">
        <v>238682.12607600002</v>
      </c>
      <c r="AE100" s="123">
        <v>2681004.3000000012</v>
      </c>
      <c r="AF100" s="124">
        <v>384911.78735100036</v>
      </c>
      <c r="AG100" s="125">
        <v>299313.07677899976</v>
      </c>
      <c r="AH100" s="123">
        <v>2726162.4000000022</v>
      </c>
      <c r="AI100" s="124">
        <v>391395.13576799969</v>
      </c>
      <c r="AJ100" s="125">
        <v>273205.39304099971</v>
      </c>
      <c r="AK100" s="123">
        <v>1696189.5000000016</v>
      </c>
      <c r="AL100" s="124">
        <v>243521.92651499988</v>
      </c>
      <c r="AM100" s="125">
        <v>178444.71546899978</v>
      </c>
      <c r="AN100" s="139">
        <v>2739798.5999999964</v>
      </c>
      <c r="AO100" s="138">
        <v>393352.88500199962</v>
      </c>
      <c r="AP100" s="125">
        <v>290214.2525849996</v>
      </c>
      <c r="AQ100" s="139">
        <v>2647406.9999999972</v>
      </c>
      <c r="AR100" s="138">
        <v>380088.22299000004</v>
      </c>
      <c r="AS100" s="125">
        <v>271447.31026500009</v>
      </c>
      <c r="AT100" s="139">
        <v>2728486.5000000023</v>
      </c>
      <c r="AU100" s="138">
        <v>391728.80680499983</v>
      </c>
      <c r="AV100" s="125">
        <v>269225.84576999978</v>
      </c>
    </row>
    <row r="101" spans="1:50" x14ac:dyDescent="0.25">
      <c r="A101" s="7"/>
      <c r="B101" s="126" t="s">
        <v>656</v>
      </c>
      <c r="C101" s="49">
        <v>417</v>
      </c>
      <c r="D101" s="81">
        <v>0.98</v>
      </c>
      <c r="E101" s="81" t="s">
        <v>689</v>
      </c>
      <c r="F101" s="66">
        <v>42117</v>
      </c>
      <c r="G101" s="66">
        <v>42117</v>
      </c>
      <c r="H101" s="83" t="s">
        <v>503</v>
      </c>
      <c r="I101" s="63">
        <f t="shared" si="14"/>
        <v>0</v>
      </c>
      <c r="J101" s="15">
        <f t="shared" si="15"/>
        <v>-8635.83</v>
      </c>
      <c r="K101" s="16" t="e">
        <f t="shared" ref="K101" si="33">J101/I101</f>
        <v>#DIV/0!</v>
      </c>
      <c r="L101" s="17">
        <f t="shared" si="17"/>
        <v>-8635.83</v>
      </c>
      <c r="M101" s="123">
        <v>0</v>
      </c>
      <c r="N101" s="124">
        <v>-8635.83</v>
      </c>
      <c r="O101" s="125">
        <v>-8635.83</v>
      </c>
      <c r="P101" s="123">
        <v>0</v>
      </c>
      <c r="Q101" s="124">
        <v>0</v>
      </c>
      <c r="R101" s="125">
        <v>0</v>
      </c>
      <c r="S101" s="123">
        <v>0</v>
      </c>
      <c r="T101" s="124">
        <v>0</v>
      </c>
      <c r="U101" s="125">
        <v>0</v>
      </c>
      <c r="V101" s="123">
        <v>0</v>
      </c>
      <c r="W101" s="124">
        <v>0</v>
      </c>
      <c r="X101" s="125">
        <v>0</v>
      </c>
      <c r="Y101" s="123">
        <v>0</v>
      </c>
      <c r="Z101" s="124">
        <v>0</v>
      </c>
      <c r="AA101" s="125">
        <v>0</v>
      </c>
      <c r="AB101" s="123">
        <v>0</v>
      </c>
      <c r="AC101" s="124">
        <v>0</v>
      </c>
      <c r="AD101" s="125">
        <v>0</v>
      </c>
      <c r="AE101" s="123">
        <v>0</v>
      </c>
      <c r="AF101" s="124">
        <v>0</v>
      </c>
      <c r="AG101" s="125">
        <v>0</v>
      </c>
      <c r="AH101" s="123">
        <v>0</v>
      </c>
      <c r="AI101" s="124">
        <v>0</v>
      </c>
      <c r="AJ101" s="125">
        <v>0</v>
      </c>
      <c r="AK101" s="123">
        <v>0</v>
      </c>
      <c r="AL101" s="124">
        <v>0</v>
      </c>
      <c r="AM101" s="125">
        <v>0</v>
      </c>
      <c r="AN101" s="139">
        <v>0</v>
      </c>
      <c r="AO101" s="138">
        <v>0</v>
      </c>
      <c r="AP101" s="125">
        <v>0</v>
      </c>
      <c r="AQ101" s="139">
        <v>0</v>
      </c>
      <c r="AR101" s="138">
        <v>0</v>
      </c>
      <c r="AS101" s="125">
        <v>0</v>
      </c>
      <c r="AT101" s="139">
        <v>0</v>
      </c>
      <c r="AU101" s="138">
        <v>0</v>
      </c>
      <c r="AV101" s="125">
        <v>0</v>
      </c>
    </row>
    <row r="102" spans="1:50" x14ac:dyDescent="0.25">
      <c r="A102" s="7">
        <v>93</v>
      </c>
      <c r="B102" s="126" t="s">
        <v>493</v>
      </c>
      <c r="C102" s="49">
        <v>406</v>
      </c>
      <c r="D102" s="81">
        <v>0.77</v>
      </c>
      <c r="E102" s="71" t="s">
        <v>689</v>
      </c>
      <c r="F102" s="66">
        <v>42174</v>
      </c>
      <c r="G102" s="66">
        <v>42174</v>
      </c>
      <c r="H102" s="83" t="s">
        <v>487</v>
      </c>
      <c r="I102" s="63">
        <f t="shared" si="14"/>
        <v>3718685.9000000004</v>
      </c>
      <c r="J102" s="15">
        <f t="shared" si="15"/>
        <v>631246.93152499967</v>
      </c>
      <c r="K102" s="16">
        <f t="shared" si="18"/>
        <v>0.1697499999999999</v>
      </c>
      <c r="L102" s="17">
        <f t="shared" si="17"/>
        <v>504462.36508650013</v>
      </c>
      <c r="M102" s="123">
        <v>336600.05000000022</v>
      </c>
      <c r="N102" s="124">
        <v>57137.858487499951</v>
      </c>
      <c r="O102" s="125">
        <v>46813.028341500038</v>
      </c>
      <c r="P102" s="123">
        <v>309901.55999999994</v>
      </c>
      <c r="Q102" s="124">
        <v>52605.789809999973</v>
      </c>
      <c r="R102" s="125">
        <v>44002.057734500006</v>
      </c>
      <c r="S102" s="123">
        <v>308335.79999999993</v>
      </c>
      <c r="T102" s="124">
        <v>52340.002050000003</v>
      </c>
      <c r="U102" s="125">
        <v>44933.727356800009</v>
      </c>
      <c r="V102" s="123">
        <v>317254.85999999981</v>
      </c>
      <c r="W102" s="124">
        <v>53854.012484999912</v>
      </c>
      <c r="X102" s="125">
        <v>46412.706732300008</v>
      </c>
      <c r="Y102" s="123">
        <v>325360.66000000027</v>
      </c>
      <c r="Z102" s="124">
        <v>55229.972035000013</v>
      </c>
      <c r="AA102" s="125">
        <v>47266.002707100044</v>
      </c>
      <c r="AB102" s="123">
        <v>309991.70000000024</v>
      </c>
      <c r="AC102" s="124">
        <v>52621.091074999982</v>
      </c>
      <c r="AD102" s="125">
        <v>40689.776823600005</v>
      </c>
      <c r="AE102" s="123">
        <v>215140.1099999999</v>
      </c>
      <c r="AF102" s="124">
        <v>36520.033672500023</v>
      </c>
      <c r="AG102" s="125">
        <v>29484.925203499974</v>
      </c>
      <c r="AH102" s="123">
        <v>327483.1199999997</v>
      </c>
      <c r="AI102" s="124">
        <v>55590.25961999999</v>
      </c>
      <c r="AJ102" s="125">
        <v>41441.315591100043</v>
      </c>
      <c r="AK102" s="123">
        <v>311428.2899999998</v>
      </c>
      <c r="AL102" s="124">
        <v>52864.952227499954</v>
      </c>
      <c r="AM102" s="125">
        <v>40309.723583399937</v>
      </c>
      <c r="AN102" s="139">
        <v>327707.86</v>
      </c>
      <c r="AO102" s="138">
        <v>55628.409234999919</v>
      </c>
      <c r="AP102" s="125">
        <v>43282.557229199963</v>
      </c>
      <c r="AQ102" s="139">
        <v>318076.73000000027</v>
      </c>
      <c r="AR102" s="138">
        <v>53993.524917499941</v>
      </c>
      <c r="AS102" s="125">
        <v>41000.304359099973</v>
      </c>
      <c r="AT102" s="139">
        <v>311405.1600000005</v>
      </c>
      <c r="AU102" s="138">
        <v>52861.025909999938</v>
      </c>
      <c r="AV102" s="125">
        <v>38826.239424400082</v>
      </c>
    </row>
    <row r="103" spans="1:50" x14ac:dyDescent="0.25">
      <c r="A103" s="7"/>
      <c r="B103" s="54"/>
      <c r="C103" s="54"/>
      <c r="D103" s="81">
        <f>SUM(D60:D102)-D84-D101-D67</f>
        <v>64.841000000000008</v>
      </c>
      <c r="E103" s="81"/>
      <c r="F103" s="66"/>
      <c r="G103" s="66"/>
      <c r="H103" s="97" t="s">
        <v>474</v>
      </c>
      <c r="I103" s="92">
        <f t="shared" ref="I103:AV103" si="34">SUM(I60:I102)</f>
        <v>369765438.87061608</v>
      </c>
      <c r="J103" s="92">
        <f t="shared" si="34"/>
        <v>53413293.344955124</v>
      </c>
      <c r="K103" s="112">
        <f t="shared" si="18"/>
        <v>0.14445182737493448</v>
      </c>
      <c r="L103" s="92">
        <f t="shared" si="34"/>
        <v>40942956.367787555</v>
      </c>
      <c r="M103" s="92">
        <f t="shared" si="34"/>
        <v>32927738.709208008</v>
      </c>
      <c r="N103" s="92">
        <f t="shared" si="34"/>
        <v>4788568.2305413354</v>
      </c>
      <c r="O103" s="92">
        <f t="shared" si="34"/>
        <v>3772800.2695471286</v>
      </c>
      <c r="P103" s="92">
        <f t="shared" si="34"/>
        <v>32607242.555779997</v>
      </c>
      <c r="Q103" s="92">
        <f t="shared" si="34"/>
        <v>4719871.3446207102</v>
      </c>
      <c r="R103" s="92">
        <f t="shared" si="34"/>
        <v>3804119.6544014839</v>
      </c>
      <c r="S103" s="92">
        <f t="shared" si="34"/>
        <v>34812240.969252005</v>
      </c>
      <c r="T103" s="92">
        <f t="shared" si="34"/>
        <v>5029601.1082119029</v>
      </c>
      <c r="U103" s="92">
        <f t="shared" si="34"/>
        <v>4194198.9387305104</v>
      </c>
      <c r="V103" s="92">
        <f t="shared" si="34"/>
        <v>32274753.55388001</v>
      </c>
      <c r="W103" s="92">
        <f t="shared" si="34"/>
        <v>4656735.0058703329</v>
      </c>
      <c r="X103" s="92">
        <f t="shared" si="34"/>
        <v>3903885.2195911906</v>
      </c>
      <c r="Y103" s="92">
        <f t="shared" si="34"/>
        <v>31151378.047200002</v>
      </c>
      <c r="Z103" s="92">
        <f t="shared" si="34"/>
        <v>4502043.8267768808</v>
      </c>
      <c r="AA103" s="92">
        <f t="shared" si="34"/>
        <v>3742666.6012788443</v>
      </c>
      <c r="AB103" s="92">
        <f t="shared" si="34"/>
        <v>26245162.214400001</v>
      </c>
      <c r="AC103" s="92">
        <f t="shared" si="34"/>
        <v>3745057.1930889841</v>
      </c>
      <c r="AD103" s="92">
        <f t="shared" si="34"/>
        <v>2729036.5372305345</v>
      </c>
      <c r="AE103" s="92">
        <f t="shared" si="34"/>
        <v>28285665.155199997</v>
      </c>
      <c r="AF103" s="92">
        <f t="shared" si="34"/>
        <v>4046367.6925918073</v>
      </c>
      <c r="AG103" s="92">
        <f t="shared" si="34"/>
        <v>3147811.7266732757</v>
      </c>
      <c r="AH103" s="92">
        <f t="shared" si="34"/>
        <v>28573143.0152</v>
      </c>
      <c r="AI103" s="92">
        <f t="shared" si="34"/>
        <v>4125355.0153387431</v>
      </c>
      <c r="AJ103" s="92">
        <f t="shared" si="34"/>
        <v>2893134.7353377603</v>
      </c>
      <c r="AK103" s="92">
        <f t="shared" si="34"/>
        <v>27751479.9516</v>
      </c>
      <c r="AL103" s="92">
        <f t="shared" si="34"/>
        <v>4015531.9367276873</v>
      </c>
      <c r="AM103" s="92">
        <f t="shared" si="34"/>
        <v>2910373.9483177233</v>
      </c>
      <c r="AN103" s="92">
        <f t="shared" si="34"/>
        <v>30509452.703999992</v>
      </c>
      <c r="AO103" s="92">
        <f t="shared" si="34"/>
        <v>4410058.2463752534</v>
      </c>
      <c r="AP103" s="92">
        <f t="shared" si="34"/>
        <v>3260792.686707228</v>
      </c>
      <c r="AQ103" s="92">
        <f t="shared" si="34"/>
        <v>31721467.206675988</v>
      </c>
      <c r="AR103" s="92">
        <f t="shared" si="34"/>
        <v>4582240.4439102765</v>
      </c>
      <c r="AS103" s="92">
        <f t="shared" si="34"/>
        <v>3275406.4476944166</v>
      </c>
      <c r="AT103" s="92">
        <f t="shared" si="34"/>
        <v>32905714.788220007</v>
      </c>
      <c r="AU103" s="92">
        <f t="shared" si="34"/>
        <v>4791863.3009011848</v>
      </c>
      <c r="AV103" s="92">
        <f t="shared" si="34"/>
        <v>3308729.6022774521</v>
      </c>
    </row>
    <row r="104" spans="1:50" x14ac:dyDescent="0.25">
      <c r="A104" s="7"/>
      <c r="B104" s="54"/>
      <c r="C104" s="54"/>
      <c r="D104" s="81"/>
      <c r="E104" s="81"/>
      <c r="F104" s="66"/>
      <c r="G104" s="66"/>
      <c r="H104" s="83"/>
      <c r="I104" s="93"/>
      <c r="J104" s="94"/>
      <c r="K104" s="95"/>
      <c r="L104" s="96"/>
      <c r="M104" s="18"/>
      <c r="N104" s="19"/>
      <c r="O104" s="20"/>
      <c r="P104" s="18"/>
      <c r="Q104" s="19"/>
      <c r="R104" s="20"/>
      <c r="S104" s="18"/>
      <c r="T104" s="19"/>
      <c r="U104" s="20"/>
      <c r="V104" s="18"/>
      <c r="W104" s="19"/>
      <c r="X104" s="20"/>
      <c r="Y104" s="18"/>
      <c r="Z104" s="19"/>
      <c r="AA104" s="20"/>
      <c r="AB104" s="18"/>
      <c r="AC104" s="19"/>
      <c r="AD104" s="20"/>
      <c r="AE104" s="18"/>
      <c r="AF104" s="19"/>
      <c r="AG104" s="20"/>
      <c r="AH104" s="18"/>
      <c r="AI104" s="19"/>
      <c r="AJ104" s="20"/>
      <c r="AK104" s="18"/>
      <c r="AL104" s="164"/>
      <c r="AM104" s="20"/>
      <c r="AN104" s="18"/>
      <c r="AO104" s="19"/>
      <c r="AP104" s="20"/>
      <c r="AQ104" s="123"/>
      <c r="AR104" s="124"/>
      <c r="AS104" s="125"/>
      <c r="AT104" s="123"/>
      <c r="AU104" s="124"/>
      <c r="AV104" s="125"/>
      <c r="AW104" s="156"/>
      <c r="AX104" s="156"/>
    </row>
    <row r="105" spans="1:50" x14ac:dyDescent="0.25">
      <c r="A105" s="7">
        <v>94</v>
      </c>
      <c r="B105" s="56" t="s">
        <v>461</v>
      </c>
      <c r="C105" s="121">
        <v>43</v>
      </c>
      <c r="D105" s="81">
        <v>0.16500000000000001</v>
      </c>
      <c r="E105" s="81" t="s">
        <v>688</v>
      </c>
      <c r="F105" s="66">
        <v>37349</v>
      </c>
      <c r="G105" s="66">
        <v>39934</v>
      </c>
      <c r="H105" s="83" t="s">
        <v>288</v>
      </c>
      <c r="I105" s="63">
        <f t="shared" ref="I105:I135" si="35">M105+P105+S105+V105+Y105+AB105+AE105+AH105+AK105+AN105+AQ105+AT105</f>
        <v>403700.60800000001</v>
      </c>
      <c r="J105" s="15">
        <f t="shared" ref="J105:J135" si="36">N105+Q105+T105+W105+Z105+AC105+AF105+AI105+AL105+AO105+AR105+AU105</f>
        <v>40737.428353280018</v>
      </c>
      <c r="K105" s="16">
        <f t="shared" ref="K105:K143" si="37">J105/I105</f>
        <v>0.10091000000000004</v>
      </c>
      <c r="L105" s="17">
        <f t="shared" ref="L105:L135" si="38">O105+R105+U105+X105+AA105+AD105+AG105+AJ105+AM105+AP105+AS105+AV105</f>
        <v>28643.092856959996</v>
      </c>
      <c r="M105" s="123">
        <v>55428.143999999978</v>
      </c>
      <c r="N105" s="124">
        <v>5593.2540110400068</v>
      </c>
      <c r="O105" s="125">
        <v>3887.2391614400035</v>
      </c>
      <c r="P105" s="123">
        <v>56792.231999999967</v>
      </c>
      <c r="Q105" s="124">
        <v>5730.9041311200008</v>
      </c>
      <c r="R105" s="125">
        <v>4146.5319282399969</v>
      </c>
      <c r="S105" s="123">
        <v>57979.120000000024</v>
      </c>
      <c r="T105" s="124">
        <v>5850.6729991999982</v>
      </c>
      <c r="U105" s="125">
        <v>4468.4901769599956</v>
      </c>
      <c r="V105" s="143">
        <v>50950.567999999956</v>
      </c>
      <c r="W105" s="138">
        <v>5141.4218168799989</v>
      </c>
      <c r="X105" s="144">
        <v>3935.8875785599967</v>
      </c>
      <c r="Y105" s="143">
        <v>72757.576000000045</v>
      </c>
      <c r="Z105" s="138">
        <v>7341.9669941600096</v>
      </c>
      <c r="AA105" s="144">
        <v>5496.3788559200038</v>
      </c>
      <c r="AB105" s="143">
        <v>38582.903999999988</v>
      </c>
      <c r="AC105" s="138">
        <v>3893.400842640001</v>
      </c>
      <c r="AD105" s="144">
        <v>2427.9835355999994</v>
      </c>
      <c r="AE105" s="143">
        <v>17149.655999999992</v>
      </c>
      <c r="AF105" s="138">
        <v>1730.571786960001</v>
      </c>
      <c r="AG105" s="144">
        <v>1186.9049662400005</v>
      </c>
      <c r="AH105" s="143">
        <v>9201.1920000000046</v>
      </c>
      <c r="AI105" s="138">
        <v>928.49228471999993</v>
      </c>
      <c r="AJ105" s="144">
        <v>535.99273247999952</v>
      </c>
      <c r="AK105" s="123">
        <v>5731.1279999999979</v>
      </c>
      <c r="AL105" s="124">
        <v>578.32812648000004</v>
      </c>
      <c r="AM105" s="125">
        <v>344.32404983999987</v>
      </c>
      <c r="AN105" s="139">
        <v>2986.8880000000013</v>
      </c>
      <c r="AO105" s="138">
        <v>301.40686807999987</v>
      </c>
      <c r="AP105" s="125">
        <v>187.32195208000002</v>
      </c>
      <c r="AQ105" s="139">
        <v>12946.087999999994</v>
      </c>
      <c r="AR105" s="138">
        <v>1306.3897400799999</v>
      </c>
      <c r="AS105" s="125">
        <v>733.82838927999978</v>
      </c>
      <c r="AT105" s="139">
        <v>23195.111999999994</v>
      </c>
      <c r="AU105" s="138">
        <v>2340.6187519200002</v>
      </c>
      <c r="AV105" s="125">
        <v>1292.2095303199999</v>
      </c>
    </row>
    <row r="106" spans="1:50" x14ac:dyDescent="0.25">
      <c r="A106" s="13">
        <v>95</v>
      </c>
      <c r="B106" s="56" t="s">
        <v>612</v>
      </c>
      <c r="C106" s="121">
        <v>341</v>
      </c>
      <c r="D106" s="81">
        <v>0.05</v>
      </c>
      <c r="E106" s="81" t="s">
        <v>688</v>
      </c>
      <c r="F106" s="66">
        <v>36697</v>
      </c>
      <c r="G106" s="66">
        <v>39508</v>
      </c>
      <c r="H106" s="83" t="s">
        <v>289</v>
      </c>
      <c r="I106" s="63">
        <f t="shared" si="35"/>
        <v>81783.065099999993</v>
      </c>
      <c r="J106" s="15">
        <f t="shared" si="36"/>
        <v>12899.642858223006</v>
      </c>
      <c r="K106" s="16">
        <f t="shared" si="37"/>
        <v>0.15773000000000009</v>
      </c>
      <c r="L106" s="17">
        <f t="shared" si="38"/>
        <v>10529.942349458999</v>
      </c>
      <c r="M106" s="123">
        <v>22951.372500000009</v>
      </c>
      <c r="N106" s="124">
        <v>3620.1199844250004</v>
      </c>
      <c r="O106" s="125">
        <v>2917.1969848529961</v>
      </c>
      <c r="P106" s="123">
        <v>22957.995299999977</v>
      </c>
      <c r="Q106" s="124">
        <v>3621.1645986689996</v>
      </c>
      <c r="R106" s="125">
        <v>2955.4931024430025</v>
      </c>
      <c r="S106" s="123">
        <v>15302.186100000003</v>
      </c>
      <c r="T106" s="124">
        <v>2413.6138135530027</v>
      </c>
      <c r="U106" s="125">
        <v>2026.9708293119995</v>
      </c>
      <c r="V106" s="123">
        <v>9988.3616999999977</v>
      </c>
      <c r="W106" s="124">
        <v>1575.4642909410004</v>
      </c>
      <c r="X106" s="125">
        <v>1339.2075851460008</v>
      </c>
      <c r="Y106" s="123">
        <v>3086.012999999999</v>
      </c>
      <c r="Z106" s="124">
        <v>486.75683049000071</v>
      </c>
      <c r="AA106" s="125">
        <v>410.96510078100044</v>
      </c>
      <c r="AB106" s="123">
        <v>3544.4693999999977</v>
      </c>
      <c r="AC106" s="124">
        <v>559.06915846200002</v>
      </c>
      <c r="AD106" s="125">
        <v>410.60629227599998</v>
      </c>
      <c r="AE106" s="123">
        <v>269.57909999999998</v>
      </c>
      <c r="AF106" s="124">
        <v>42.520711442999982</v>
      </c>
      <c r="AG106" s="125">
        <v>33.132726108000007</v>
      </c>
      <c r="AH106" s="123">
        <v>123.34049999999996</v>
      </c>
      <c r="AI106" s="124">
        <v>19.454497065000002</v>
      </c>
      <c r="AJ106" s="125">
        <v>15.417141831000002</v>
      </c>
      <c r="AK106" s="123">
        <v>3559.7474999999981</v>
      </c>
      <c r="AL106" s="124">
        <v>561.47897317500031</v>
      </c>
      <c r="AM106" s="125">
        <v>420.95258670899983</v>
      </c>
      <c r="AN106" s="139">
        <v>0</v>
      </c>
      <c r="AO106" s="138">
        <v>0</v>
      </c>
      <c r="AP106" s="125">
        <v>0</v>
      </c>
      <c r="AQ106" s="139">
        <v>0</v>
      </c>
      <c r="AR106" s="138">
        <v>0</v>
      </c>
      <c r="AS106" s="125">
        <v>0</v>
      </c>
      <c r="AT106" s="139">
        <v>0</v>
      </c>
      <c r="AU106" s="138">
        <v>0</v>
      </c>
      <c r="AV106" s="125">
        <v>0</v>
      </c>
    </row>
    <row r="107" spans="1:50" x14ac:dyDescent="0.25">
      <c r="A107" s="7">
        <v>96</v>
      </c>
      <c r="B107" s="56" t="s">
        <v>60</v>
      </c>
      <c r="C107" s="121">
        <v>49</v>
      </c>
      <c r="D107" s="81">
        <v>0.6</v>
      </c>
      <c r="E107" s="81" t="s">
        <v>688</v>
      </c>
      <c r="F107" s="66">
        <v>37329</v>
      </c>
      <c r="G107" s="66">
        <v>39934</v>
      </c>
      <c r="H107" s="83" t="s">
        <v>290</v>
      </c>
      <c r="I107" s="63">
        <f t="shared" si="35"/>
        <v>1156789.92</v>
      </c>
      <c r="J107" s="15">
        <f t="shared" si="36"/>
        <v>65196.679891200009</v>
      </c>
      <c r="K107" s="16">
        <f t="shared" si="37"/>
        <v>5.6360000000000014E-2</v>
      </c>
      <c r="L107" s="17">
        <f t="shared" si="38"/>
        <v>28044.911294399983</v>
      </c>
      <c r="M107" s="123">
        <v>192542.51999999993</v>
      </c>
      <c r="N107" s="124">
        <v>10851.69642719999</v>
      </c>
      <c r="O107" s="125">
        <v>4910.5698160799957</v>
      </c>
      <c r="P107" s="123">
        <v>260507.71200000006</v>
      </c>
      <c r="Q107" s="124">
        <v>14682.214648319998</v>
      </c>
      <c r="R107" s="125">
        <v>7056.7683962399915</v>
      </c>
      <c r="S107" s="123">
        <v>201323.01599999997</v>
      </c>
      <c r="T107" s="124">
        <v>11346.56518176001</v>
      </c>
      <c r="U107" s="125">
        <v>6474.9571499999956</v>
      </c>
      <c r="V107" s="123">
        <v>69052.511999999886</v>
      </c>
      <c r="W107" s="124">
        <v>3891.7995763200015</v>
      </c>
      <c r="X107" s="125">
        <v>2201.8646589599998</v>
      </c>
      <c r="Y107" s="123">
        <v>39171.792000000052</v>
      </c>
      <c r="Z107" s="124">
        <v>2207.7221971199961</v>
      </c>
      <c r="AA107" s="125">
        <v>1198.9941976800003</v>
      </c>
      <c r="AB107" s="123">
        <v>9839.5920000000096</v>
      </c>
      <c r="AC107" s="124">
        <v>554.55940511999995</v>
      </c>
      <c r="AD107" s="125">
        <v>165.61510512000001</v>
      </c>
      <c r="AE107" s="123">
        <v>12897.791999999999</v>
      </c>
      <c r="AF107" s="124">
        <v>726.91955711999969</v>
      </c>
      <c r="AG107" s="125">
        <v>311.06336424</v>
      </c>
      <c r="AH107" s="123">
        <v>10163.472000000003</v>
      </c>
      <c r="AI107" s="124">
        <v>572.81328192000012</v>
      </c>
      <c r="AJ107" s="125">
        <v>181.30492079999993</v>
      </c>
      <c r="AK107" s="123">
        <v>23547.503999999994</v>
      </c>
      <c r="AL107" s="124">
        <v>1327.1373254400005</v>
      </c>
      <c r="AM107" s="125">
        <v>361.35450743999974</v>
      </c>
      <c r="AN107" s="139">
        <v>97098.431999999986</v>
      </c>
      <c r="AO107" s="138">
        <v>5472.467627519999</v>
      </c>
      <c r="AP107" s="125">
        <v>1687.0503057600004</v>
      </c>
      <c r="AQ107" s="139">
        <v>154745.99999999994</v>
      </c>
      <c r="AR107" s="138">
        <v>8721.4845600000081</v>
      </c>
      <c r="AS107" s="125">
        <v>2380.0005902399998</v>
      </c>
      <c r="AT107" s="139">
        <v>85899.576000000088</v>
      </c>
      <c r="AU107" s="138">
        <v>4841.3001033599994</v>
      </c>
      <c r="AV107" s="125">
        <v>1115.3682818400002</v>
      </c>
    </row>
    <row r="108" spans="1:50" x14ac:dyDescent="0.25">
      <c r="A108" s="7">
        <v>97</v>
      </c>
      <c r="B108" s="56" t="s">
        <v>61</v>
      </c>
      <c r="C108" s="121">
        <v>50</v>
      </c>
      <c r="D108" s="81">
        <v>0.3</v>
      </c>
      <c r="E108" s="81" t="s">
        <v>688</v>
      </c>
      <c r="F108" s="66">
        <v>37613</v>
      </c>
      <c r="G108" s="66">
        <v>39417</v>
      </c>
      <c r="H108" s="83" t="s">
        <v>291</v>
      </c>
      <c r="I108" s="63">
        <f t="shared" si="35"/>
        <v>609649.18799999997</v>
      </c>
      <c r="J108" s="15">
        <f t="shared" si="36"/>
        <v>87704.132185680006</v>
      </c>
      <c r="K108" s="16">
        <f t="shared" si="37"/>
        <v>0.14386000000000002</v>
      </c>
      <c r="L108" s="17">
        <f t="shared" si="38"/>
        <v>69726.177918960006</v>
      </c>
      <c r="M108" s="123">
        <v>129598.27200000003</v>
      </c>
      <c r="N108" s="124">
        <v>18644.00740992001</v>
      </c>
      <c r="O108" s="125">
        <v>14679.765371760013</v>
      </c>
      <c r="P108" s="123">
        <v>152590.00800000006</v>
      </c>
      <c r="Q108" s="124">
        <v>21951.598550879989</v>
      </c>
      <c r="R108" s="125">
        <v>17582.531101920002</v>
      </c>
      <c r="S108" s="123">
        <v>158004.25199999989</v>
      </c>
      <c r="T108" s="124">
        <v>22730.491692720025</v>
      </c>
      <c r="U108" s="125">
        <v>18908.229909959984</v>
      </c>
      <c r="V108" s="123">
        <v>49977.371999999988</v>
      </c>
      <c r="W108" s="124">
        <v>7189.7447359200014</v>
      </c>
      <c r="X108" s="125">
        <v>6122.1225657599998</v>
      </c>
      <c r="Y108" s="123">
        <v>21024.972000000002</v>
      </c>
      <c r="Z108" s="124">
        <v>3024.6524719200002</v>
      </c>
      <c r="AA108" s="125">
        <v>2467.5113882400001</v>
      </c>
      <c r="AB108" s="123">
        <v>9964.1520000000055</v>
      </c>
      <c r="AC108" s="124">
        <v>1433.4429067199999</v>
      </c>
      <c r="AD108" s="125">
        <v>1006.6173127199999</v>
      </c>
      <c r="AE108" s="123">
        <v>8411.5079999999998</v>
      </c>
      <c r="AF108" s="124">
        <v>1210.07954088</v>
      </c>
      <c r="AG108" s="125">
        <v>928.92466871999977</v>
      </c>
      <c r="AH108" s="123">
        <v>5288.3279999999995</v>
      </c>
      <c r="AI108" s="124">
        <v>760.77886607999994</v>
      </c>
      <c r="AJ108" s="125">
        <v>539.47986395999988</v>
      </c>
      <c r="AK108" s="123">
        <v>3242.9520000000002</v>
      </c>
      <c r="AL108" s="124">
        <v>466.53107472000005</v>
      </c>
      <c r="AM108" s="125">
        <v>321.56275068000008</v>
      </c>
      <c r="AN108" s="139">
        <v>7933.3919999999998</v>
      </c>
      <c r="AO108" s="138">
        <v>1141.2977731199999</v>
      </c>
      <c r="AP108" s="125">
        <v>780.08339999999976</v>
      </c>
      <c r="AQ108" s="139">
        <v>25650.612000000005</v>
      </c>
      <c r="AR108" s="138">
        <v>3690.0970423199997</v>
      </c>
      <c r="AS108" s="125">
        <v>2607.8616062399997</v>
      </c>
      <c r="AT108" s="139">
        <v>37963.367999999973</v>
      </c>
      <c r="AU108" s="138">
        <v>5461.4101204799999</v>
      </c>
      <c r="AV108" s="125">
        <v>3781.4879789999977</v>
      </c>
    </row>
    <row r="109" spans="1:50" x14ac:dyDescent="0.25">
      <c r="A109" s="13">
        <v>98</v>
      </c>
      <c r="B109" s="56" t="s">
        <v>614</v>
      </c>
      <c r="C109" s="121">
        <v>342</v>
      </c>
      <c r="D109" s="81">
        <v>0.115</v>
      </c>
      <c r="E109" s="81" t="s">
        <v>688</v>
      </c>
      <c r="F109" s="66">
        <v>36819</v>
      </c>
      <c r="G109" s="66">
        <v>39448</v>
      </c>
      <c r="H109" s="83" t="s">
        <v>292</v>
      </c>
      <c r="I109" s="63">
        <f t="shared" si="35"/>
        <v>189193.35800000004</v>
      </c>
      <c r="J109" s="15">
        <f t="shared" si="36"/>
        <v>29623.895995639999</v>
      </c>
      <c r="K109" s="16">
        <f t="shared" si="37"/>
        <v>0.15657999999999997</v>
      </c>
      <c r="L109" s="17">
        <f t="shared" si="38"/>
        <v>23221.803589119991</v>
      </c>
      <c r="M109" s="123">
        <v>32178.349999999969</v>
      </c>
      <c r="N109" s="124">
        <v>5038.4860430000026</v>
      </c>
      <c r="O109" s="125">
        <v>4011.6640449999995</v>
      </c>
      <c r="P109" s="123">
        <v>46317.875000000058</v>
      </c>
      <c r="Q109" s="124">
        <v>7252.452867500002</v>
      </c>
      <c r="R109" s="125">
        <v>5903.2211910000042</v>
      </c>
      <c r="S109" s="123">
        <v>49035.375000000007</v>
      </c>
      <c r="T109" s="124">
        <v>7677.9590175000021</v>
      </c>
      <c r="U109" s="125">
        <v>6458.3695432499935</v>
      </c>
      <c r="V109" s="123">
        <v>12776.849999999989</v>
      </c>
      <c r="W109" s="124">
        <v>2000.5991729999994</v>
      </c>
      <c r="X109" s="125">
        <v>1670.1845177499993</v>
      </c>
      <c r="Y109" s="123">
        <v>6994.7000000000007</v>
      </c>
      <c r="Z109" s="124">
        <v>1095.2301259999999</v>
      </c>
      <c r="AA109" s="125">
        <v>869.82160250000038</v>
      </c>
      <c r="AB109" s="123">
        <v>5594.7000000000007</v>
      </c>
      <c r="AC109" s="124">
        <v>876.01812599999971</v>
      </c>
      <c r="AD109" s="125">
        <v>519.87950525000008</v>
      </c>
      <c r="AE109" s="123">
        <v>5378.2500000000009</v>
      </c>
      <c r="AF109" s="124">
        <v>842.12638499999969</v>
      </c>
      <c r="AG109" s="125">
        <v>626.18734025000003</v>
      </c>
      <c r="AH109" s="123">
        <v>5029.0749999999998</v>
      </c>
      <c r="AI109" s="124">
        <v>787.45256349999988</v>
      </c>
      <c r="AJ109" s="125">
        <v>523.43531174999987</v>
      </c>
      <c r="AK109" s="123">
        <v>4643.0249999999996</v>
      </c>
      <c r="AL109" s="124">
        <v>727.00485449999974</v>
      </c>
      <c r="AM109" s="125">
        <v>491.08833024999967</v>
      </c>
      <c r="AN109" s="139">
        <v>5178.4749999999967</v>
      </c>
      <c r="AO109" s="138">
        <v>810.84561549999978</v>
      </c>
      <c r="AP109" s="125">
        <v>533.33519250000006</v>
      </c>
      <c r="AQ109" s="139">
        <v>7479.0580000000027</v>
      </c>
      <c r="AR109" s="138">
        <v>1171.0709016400012</v>
      </c>
      <c r="AS109" s="125">
        <v>756.98687761999997</v>
      </c>
      <c r="AT109" s="139">
        <v>8587.6250000000036</v>
      </c>
      <c r="AU109" s="138">
        <v>1344.6503225000004</v>
      </c>
      <c r="AV109" s="125">
        <v>857.630132</v>
      </c>
    </row>
    <row r="110" spans="1:50" x14ac:dyDescent="0.25">
      <c r="A110" s="7">
        <v>99</v>
      </c>
      <c r="B110" s="56" t="s">
        <v>62</v>
      </c>
      <c r="C110" s="121">
        <v>52</v>
      </c>
      <c r="D110" s="81">
        <v>0.23100000000000001</v>
      </c>
      <c r="E110" s="81" t="s">
        <v>688</v>
      </c>
      <c r="F110" s="66">
        <v>36523</v>
      </c>
      <c r="G110" s="66">
        <v>39630</v>
      </c>
      <c r="H110" s="83" t="s">
        <v>293</v>
      </c>
      <c r="I110" s="63">
        <f t="shared" si="35"/>
        <v>493026.56188480032</v>
      </c>
      <c r="J110" s="15">
        <f t="shared" si="36"/>
        <v>70926.801192747313</v>
      </c>
      <c r="K110" s="16">
        <f t="shared" si="37"/>
        <v>0.14385999999999988</v>
      </c>
      <c r="L110" s="17">
        <f t="shared" si="38"/>
        <v>55317.642915644814</v>
      </c>
      <c r="M110" s="123">
        <v>71397.424329600035</v>
      </c>
      <c r="N110" s="124">
        <v>10271.233464056251</v>
      </c>
      <c r="O110" s="125">
        <v>8083.4391103818425</v>
      </c>
      <c r="P110" s="123">
        <v>90515.457099200125</v>
      </c>
      <c r="Q110" s="124">
        <v>13021.553658290904</v>
      </c>
      <c r="R110" s="125">
        <v>10368.292125577038</v>
      </c>
      <c r="S110" s="123">
        <v>102265.33025440018</v>
      </c>
      <c r="T110" s="124">
        <v>14711.890410397986</v>
      </c>
      <c r="U110" s="125">
        <v>12215.584722145653</v>
      </c>
      <c r="V110" s="123">
        <v>36291.038966400032</v>
      </c>
      <c r="W110" s="124">
        <v>5220.8288657063058</v>
      </c>
      <c r="X110" s="125">
        <v>4363.1559009874863</v>
      </c>
      <c r="Y110" s="123">
        <v>35419.914404799973</v>
      </c>
      <c r="Z110" s="124">
        <v>5095.5088862745279</v>
      </c>
      <c r="AA110" s="125">
        <v>4174.6759006159018</v>
      </c>
      <c r="AB110" s="123">
        <v>15675.6814512</v>
      </c>
      <c r="AC110" s="124">
        <v>2255.1035335696347</v>
      </c>
      <c r="AD110" s="125">
        <v>1647.3943052279692</v>
      </c>
      <c r="AE110" s="123">
        <v>5520.4746015999972</v>
      </c>
      <c r="AF110" s="124">
        <v>794.17547618617664</v>
      </c>
      <c r="AG110" s="125">
        <v>607.95046502279956</v>
      </c>
      <c r="AH110" s="123">
        <v>4152.8804224000005</v>
      </c>
      <c r="AI110" s="124">
        <v>597.43337756646463</v>
      </c>
      <c r="AJ110" s="125">
        <v>420.69570383704013</v>
      </c>
      <c r="AK110" s="123">
        <v>8620.0924623999963</v>
      </c>
      <c r="AL110" s="124">
        <v>1240.0865016408627</v>
      </c>
      <c r="AM110" s="125">
        <v>896.25753874083205</v>
      </c>
      <c r="AN110" s="139">
        <v>31453.433427200009</v>
      </c>
      <c r="AO110" s="138">
        <v>4524.8909328369919</v>
      </c>
      <c r="AP110" s="125">
        <v>3324.7599304228011</v>
      </c>
      <c r="AQ110" s="139">
        <v>50214.239619200016</v>
      </c>
      <c r="AR110" s="138">
        <v>7223.8205116181116</v>
      </c>
      <c r="AS110" s="125">
        <v>5094.0890507637941</v>
      </c>
      <c r="AT110" s="139">
        <v>41500.594846400039</v>
      </c>
      <c r="AU110" s="138">
        <v>5970.2755746031044</v>
      </c>
      <c r="AV110" s="125">
        <v>4121.3481619216636</v>
      </c>
    </row>
    <row r="111" spans="1:50" x14ac:dyDescent="0.25">
      <c r="A111" s="7">
        <v>100</v>
      </c>
      <c r="B111" s="56" t="s">
        <v>657</v>
      </c>
      <c r="C111" s="121">
        <v>360</v>
      </c>
      <c r="D111" s="81">
        <v>0.13200000000000001</v>
      </c>
      <c r="E111" s="81" t="s">
        <v>688</v>
      </c>
      <c r="F111" s="66">
        <v>36342</v>
      </c>
      <c r="G111" s="66">
        <v>39630</v>
      </c>
      <c r="H111" s="83" t="s">
        <v>356</v>
      </c>
      <c r="I111" s="63">
        <f t="shared" si="35"/>
        <v>141319.91800000012</v>
      </c>
      <c r="J111" s="15">
        <f t="shared" si="36"/>
        <v>22127.872760440008</v>
      </c>
      <c r="K111" s="16">
        <f>J111/I111</f>
        <v>0.15657999999999991</v>
      </c>
      <c r="L111" s="17">
        <f t="shared" si="38"/>
        <v>18132.565108995004</v>
      </c>
      <c r="M111" s="123">
        <v>35493.600000000013</v>
      </c>
      <c r="N111" s="124">
        <v>5557.5878880000082</v>
      </c>
      <c r="O111" s="125">
        <v>4464.0460587449979</v>
      </c>
      <c r="P111" s="123">
        <v>36765.949000000022</v>
      </c>
      <c r="Q111" s="124">
        <v>5756.8122944200013</v>
      </c>
      <c r="R111" s="125">
        <v>4685.2222897000029</v>
      </c>
      <c r="S111" s="123">
        <v>49721.297500000052</v>
      </c>
      <c r="T111" s="124">
        <v>7785.3607625499944</v>
      </c>
      <c r="U111" s="125">
        <v>6569.2672082500058</v>
      </c>
      <c r="V111" s="123">
        <v>10201.085999999999</v>
      </c>
      <c r="W111" s="124">
        <v>1597.286045880001</v>
      </c>
      <c r="X111" s="125">
        <v>1372.00664598</v>
      </c>
      <c r="Y111" s="123">
        <v>1805.9395000000002</v>
      </c>
      <c r="Z111" s="124">
        <v>282.77400690999997</v>
      </c>
      <c r="AA111" s="125">
        <v>239.74016812500005</v>
      </c>
      <c r="AB111" s="123">
        <v>236.48099999999999</v>
      </c>
      <c r="AC111" s="124">
        <v>37.028194980000002</v>
      </c>
      <c r="AD111" s="125">
        <v>27.421870665</v>
      </c>
      <c r="AE111" s="123">
        <v>275.25800000000004</v>
      </c>
      <c r="AF111" s="124">
        <v>43.099897639999995</v>
      </c>
      <c r="AG111" s="125">
        <v>34.203713100000009</v>
      </c>
      <c r="AH111" s="123">
        <v>0</v>
      </c>
      <c r="AI111" s="124">
        <v>0</v>
      </c>
      <c r="AJ111" s="125">
        <v>0</v>
      </c>
      <c r="AK111" s="123">
        <v>1.5965</v>
      </c>
      <c r="AL111" s="124">
        <v>0.24997997000000002</v>
      </c>
      <c r="AM111" s="125">
        <v>0.15388663500000002</v>
      </c>
      <c r="AN111" s="139">
        <v>162.08150000000001</v>
      </c>
      <c r="AO111" s="138">
        <v>25.378721270000003</v>
      </c>
      <c r="AP111" s="125">
        <v>17.241108910000001</v>
      </c>
      <c r="AQ111" s="139">
        <v>1288.3765000000001</v>
      </c>
      <c r="AR111" s="138">
        <v>201.73399237000004</v>
      </c>
      <c r="AS111" s="125">
        <v>123.61387048500002</v>
      </c>
      <c r="AT111" s="139">
        <v>5368.2524999999987</v>
      </c>
      <c r="AU111" s="138">
        <v>840.56097644999988</v>
      </c>
      <c r="AV111" s="125">
        <v>599.64828839999996</v>
      </c>
    </row>
    <row r="112" spans="1:50" x14ac:dyDescent="0.25">
      <c r="A112" s="13">
        <v>101</v>
      </c>
      <c r="B112" s="56" t="s">
        <v>63</v>
      </c>
      <c r="C112" s="121">
        <v>62</v>
      </c>
      <c r="D112" s="81">
        <v>0.375</v>
      </c>
      <c r="E112" s="81" t="s">
        <v>688</v>
      </c>
      <c r="F112" s="66">
        <v>37618</v>
      </c>
      <c r="G112" s="66">
        <v>39539</v>
      </c>
      <c r="H112" s="83" t="s">
        <v>294</v>
      </c>
      <c r="I112" s="63">
        <f t="shared" si="35"/>
        <v>992909.28120000008</v>
      </c>
      <c r="J112" s="15">
        <f t="shared" si="36"/>
        <v>137696.6591168161</v>
      </c>
      <c r="K112" s="16">
        <f t="shared" si="37"/>
        <v>0.13868000000000008</v>
      </c>
      <c r="L112" s="17">
        <f t="shared" si="38"/>
        <v>105362.511121944</v>
      </c>
      <c r="M112" s="123">
        <v>148217.62920000017</v>
      </c>
      <c r="N112" s="124">
        <v>20554.820817456031</v>
      </c>
      <c r="O112" s="125">
        <v>15964.824610680005</v>
      </c>
      <c r="P112" s="123">
        <v>181385.69040000005</v>
      </c>
      <c r="Q112" s="124">
        <v>25154.567544672023</v>
      </c>
      <c r="R112" s="125">
        <v>19891.054033367993</v>
      </c>
      <c r="S112" s="123">
        <v>161303.78039999984</v>
      </c>
      <c r="T112" s="124">
        <v>22369.608265872022</v>
      </c>
      <c r="U112" s="125">
        <v>18460.590639060007</v>
      </c>
      <c r="V112" s="123">
        <v>67258.145999999979</v>
      </c>
      <c r="W112" s="124">
        <v>9327.3596872800026</v>
      </c>
      <c r="X112" s="125">
        <v>7716.8643636480001</v>
      </c>
      <c r="Y112" s="123">
        <v>40484.495999999992</v>
      </c>
      <c r="Z112" s="124">
        <v>5614.3899052800043</v>
      </c>
      <c r="AA112" s="125">
        <v>4592.6354653560029</v>
      </c>
      <c r="AB112" s="123">
        <v>16855.532400000007</v>
      </c>
      <c r="AC112" s="124">
        <v>2337.5252332319997</v>
      </c>
      <c r="AD112" s="125">
        <v>1684.8148219560005</v>
      </c>
      <c r="AE112" s="123">
        <v>22056.602399999982</v>
      </c>
      <c r="AF112" s="124">
        <v>3058.8096208320007</v>
      </c>
      <c r="AG112" s="125">
        <v>2370.7087087800046</v>
      </c>
      <c r="AH112" s="123">
        <v>20035.101599999987</v>
      </c>
      <c r="AI112" s="124">
        <v>2778.4678898880002</v>
      </c>
      <c r="AJ112" s="125">
        <v>1959.9285134879997</v>
      </c>
      <c r="AK112" s="123">
        <v>38769.825599999953</v>
      </c>
      <c r="AL112" s="124">
        <v>5376.5994142080035</v>
      </c>
      <c r="AM112" s="125">
        <v>3809.104769111997</v>
      </c>
      <c r="AN112" s="139">
        <v>85733.608800000045</v>
      </c>
      <c r="AO112" s="138">
        <v>11889.536868383995</v>
      </c>
      <c r="AP112" s="125">
        <v>8559.4642418039984</v>
      </c>
      <c r="AQ112" s="139">
        <v>127578.65040000019</v>
      </c>
      <c r="AR112" s="138">
        <v>17692.607237472017</v>
      </c>
      <c r="AS112" s="125">
        <v>12427.226723436002</v>
      </c>
      <c r="AT112" s="139">
        <v>83230.217999999892</v>
      </c>
      <c r="AU112" s="138">
        <v>11542.366632240008</v>
      </c>
      <c r="AV112" s="125">
        <v>7925.294231255989</v>
      </c>
    </row>
    <row r="113" spans="1:48" x14ac:dyDescent="0.25">
      <c r="A113" s="7">
        <v>102</v>
      </c>
      <c r="B113" s="53" t="s">
        <v>613</v>
      </c>
      <c r="C113" s="121">
        <v>343</v>
      </c>
      <c r="D113" s="81">
        <v>0.115</v>
      </c>
      <c r="E113" s="81" t="s">
        <v>688</v>
      </c>
      <c r="F113" s="66">
        <v>37595</v>
      </c>
      <c r="G113" s="66">
        <v>39569</v>
      </c>
      <c r="H113" s="83" t="s">
        <v>295</v>
      </c>
      <c r="I113" s="63">
        <f t="shared" si="35"/>
        <v>137035.42649999994</v>
      </c>
      <c r="J113" s="15">
        <f t="shared" si="36"/>
        <v>21457.007081370015</v>
      </c>
      <c r="K113" s="16">
        <f t="shared" si="37"/>
        <v>0.15658000000000016</v>
      </c>
      <c r="L113" s="17">
        <f t="shared" si="38"/>
        <v>17335.328857270008</v>
      </c>
      <c r="M113" s="123">
        <v>28503.209499999983</v>
      </c>
      <c r="N113" s="124">
        <v>4463.0325435100031</v>
      </c>
      <c r="O113" s="125">
        <v>3594.778746390004</v>
      </c>
      <c r="P113" s="123">
        <v>33670.434499999996</v>
      </c>
      <c r="Q113" s="124">
        <v>5272.1166340100062</v>
      </c>
      <c r="R113" s="125">
        <v>4292.0132689650054</v>
      </c>
      <c r="S113" s="123">
        <v>32243.577499999985</v>
      </c>
      <c r="T113" s="124">
        <v>5048.6993649500027</v>
      </c>
      <c r="U113" s="125">
        <v>4243.6313750999952</v>
      </c>
      <c r="V113" s="123">
        <v>11312.508000000007</v>
      </c>
      <c r="W113" s="124">
        <v>1771.3125026400012</v>
      </c>
      <c r="X113" s="125">
        <v>1510.4631237950009</v>
      </c>
      <c r="Y113" s="123">
        <v>4799.5344999999979</v>
      </c>
      <c r="Z113" s="124">
        <v>751.51111201000037</v>
      </c>
      <c r="AA113" s="125">
        <v>634.65105148500027</v>
      </c>
      <c r="AB113" s="123">
        <v>1853.4324999999999</v>
      </c>
      <c r="AC113" s="124">
        <v>290.21046085000006</v>
      </c>
      <c r="AD113" s="125">
        <v>201.88407168500001</v>
      </c>
      <c r="AE113" s="123">
        <v>1901.7045000000001</v>
      </c>
      <c r="AF113" s="124">
        <v>297.76889060999997</v>
      </c>
      <c r="AG113" s="125">
        <v>243.37147574500011</v>
      </c>
      <c r="AH113" s="123">
        <v>696.27</v>
      </c>
      <c r="AI113" s="124">
        <v>109.02195659999997</v>
      </c>
      <c r="AJ113" s="125">
        <v>80.549412175000015</v>
      </c>
      <c r="AK113" s="123">
        <v>1975.3864999999998</v>
      </c>
      <c r="AL113" s="124">
        <v>309.30601816999979</v>
      </c>
      <c r="AM113" s="125">
        <v>240.60085988500003</v>
      </c>
      <c r="AN113" s="139">
        <v>4020.9230000000011</v>
      </c>
      <c r="AO113" s="138">
        <v>629.59612334000019</v>
      </c>
      <c r="AP113" s="125">
        <v>473.57205962000023</v>
      </c>
      <c r="AQ113" s="139">
        <v>6646.4570000000003</v>
      </c>
      <c r="AR113" s="138">
        <v>1040.7022370600007</v>
      </c>
      <c r="AS113" s="125">
        <v>752.21455349499968</v>
      </c>
      <c r="AT113" s="139">
        <v>9411.9890000000069</v>
      </c>
      <c r="AU113" s="138">
        <v>1473.7292376199987</v>
      </c>
      <c r="AV113" s="125">
        <v>1067.5988589299993</v>
      </c>
    </row>
    <row r="114" spans="1:48" x14ac:dyDescent="0.25">
      <c r="A114" s="7">
        <v>103</v>
      </c>
      <c r="B114" s="56" t="s">
        <v>64</v>
      </c>
      <c r="C114" s="121">
        <v>26</v>
      </c>
      <c r="D114" s="81">
        <v>5.5E-2</v>
      </c>
      <c r="E114" s="81" t="s">
        <v>688</v>
      </c>
      <c r="F114" s="66">
        <v>36752</v>
      </c>
      <c r="G114" s="66">
        <v>39995</v>
      </c>
      <c r="H114" s="83" t="s">
        <v>296</v>
      </c>
      <c r="I114" s="63">
        <f t="shared" si="35"/>
        <v>97540.100799999971</v>
      </c>
      <c r="J114" s="15">
        <f t="shared" si="36"/>
        <v>15385.000099183999</v>
      </c>
      <c r="K114" s="16">
        <f t="shared" si="37"/>
        <v>0.15773000000000004</v>
      </c>
      <c r="L114" s="17">
        <f t="shared" si="38"/>
        <v>12168.899227464</v>
      </c>
      <c r="M114" s="123">
        <v>13581.983199999997</v>
      </c>
      <c r="N114" s="124">
        <v>2142.2862101359988</v>
      </c>
      <c r="O114" s="125">
        <v>1721.8405400159986</v>
      </c>
      <c r="P114" s="123">
        <v>18331.877999999975</v>
      </c>
      <c r="Q114" s="124">
        <v>2891.4871169400012</v>
      </c>
      <c r="R114" s="125">
        <v>2359.3919291560023</v>
      </c>
      <c r="S114" s="123">
        <v>17319.704400000006</v>
      </c>
      <c r="T114" s="124">
        <v>2731.8369750119991</v>
      </c>
      <c r="U114" s="125">
        <v>2321.0136012040002</v>
      </c>
      <c r="V114" s="123">
        <v>6751.3356000000031</v>
      </c>
      <c r="W114" s="124">
        <v>1064.8881641880002</v>
      </c>
      <c r="X114" s="125">
        <v>903.82824463200006</v>
      </c>
      <c r="Y114" s="123">
        <v>1775.110799999999</v>
      </c>
      <c r="Z114" s="124">
        <v>279.98822648399994</v>
      </c>
      <c r="AA114" s="125">
        <v>233.66292138799989</v>
      </c>
      <c r="AB114" s="123">
        <v>1078.8356000000001</v>
      </c>
      <c r="AC114" s="124">
        <v>170.16473918799994</v>
      </c>
      <c r="AD114" s="125">
        <v>125.40059232800002</v>
      </c>
      <c r="AE114" s="123">
        <v>669.66759999999999</v>
      </c>
      <c r="AF114" s="124">
        <v>105.62667054799999</v>
      </c>
      <c r="AG114" s="125">
        <v>81.451635283999977</v>
      </c>
      <c r="AH114" s="123">
        <v>1674.6608000000008</v>
      </c>
      <c r="AI114" s="124">
        <v>264.14424798400006</v>
      </c>
      <c r="AJ114" s="125">
        <v>195.92101459199995</v>
      </c>
      <c r="AK114" s="123">
        <v>1371.9420000000005</v>
      </c>
      <c r="AL114" s="124">
        <v>216.39641166000007</v>
      </c>
      <c r="AM114" s="125">
        <v>159.49753622399999</v>
      </c>
      <c r="AN114" s="139">
        <v>8769.0288000000019</v>
      </c>
      <c r="AO114" s="138">
        <v>1383.1389126240003</v>
      </c>
      <c r="AP114" s="125">
        <v>1033.0815184999999</v>
      </c>
      <c r="AQ114" s="139">
        <v>14223.6736</v>
      </c>
      <c r="AR114" s="138">
        <v>2243.500036928001</v>
      </c>
      <c r="AS114" s="125">
        <v>1657.5427911840004</v>
      </c>
      <c r="AT114" s="139">
        <v>11992.280399999994</v>
      </c>
      <c r="AU114" s="138">
        <v>1891.5423874919989</v>
      </c>
      <c r="AV114" s="125">
        <v>1376.2669029560002</v>
      </c>
    </row>
    <row r="115" spans="1:48" x14ac:dyDescent="0.25">
      <c r="A115" s="13">
        <v>104</v>
      </c>
      <c r="B115" s="132" t="s">
        <v>65</v>
      </c>
      <c r="C115" s="121">
        <v>78</v>
      </c>
      <c r="D115" s="81">
        <v>5.9499999999999997E-2</v>
      </c>
      <c r="E115" s="81" t="s">
        <v>688</v>
      </c>
      <c r="F115" s="66">
        <v>36879</v>
      </c>
      <c r="G115" s="66">
        <v>39873</v>
      </c>
      <c r="H115" s="83" t="s">
        <v>297</v>
      </c>
      <c r="I115" s="63">
        <f t="shared" si="35"/>
        <v>146839.19120000003</v>
      </c>
      <c r="J115" s="15">
        <f t="shared" si="36"/>
        <v>23160.945627975998</v>
      </c>
      <c r="K115" s="16">
        <f t="shared" si="37"/>
        <v>0.15772999999999995</v>
      </c>
      <c r="L115" s="17">
        <f t="shared" si="38"/>
        <v>18273.597365039997</v>
      </c>
      <c r="M115" s="123">
        <v>20208.461000000003</v>
      </c>
      <c r="N115" s="124">
        <v>3187.4805535300011</v>
      </c>
      <c r="O115" s="125">
        <v>2552.6125242899961</v>
      </c>
      <c r="P115" s="123">
        <v>24058.377400000008</v>
      </c>
      <c r="Q115" s="124">
        <v>3794.7278673019978</v>
      </c>
      <c r="R115" s="125">
        <v>3096.6987028980006</v>
      </c>
      <c r="S115" s="123">
        <v>21427.832400000003</v>
      </c>
      <c r="T115" s="124">
        <v>3379.8120044520019</v>
      </c>
      <c r="U115" s="125">
        <v>2870.3083025200003</v>
      </c>
      <c r="V115" s="123">
        <v>9888.3782000000119</v>
      </c>
      <c r="W115" s="124">
        <v>1559.6938934860004</v>
      </c>
      <c r="X115" s="125">
        <v>1321.5773940019992</v>
      </c>
      <c r="Y115" s="123">
        <v>6899.2688000000062</v>
      </c>
      <c r="Z115" s="124">
        <v>1088.2216678239974</v>
      </c>
      <c r="AA115" s="125">
        <v>919.76277404000052</v>
      </c>
      <c r="AB115" s="123">
        <v>5536.9164000000073</v>
      </c>
      <c r="AC115" s="124">
        <v>873.33782377199941</v>
      </c>
      <c r="AD115" s="125">
        <v>641.93912338200016</v>
      </c>
      <c r="AE115" s="123">
        <v>3771.1400000000017</v>
      </c>
      <c r="AF115" s="124">
        <v>594.82191219999993</v>
      </c>
      <c r="AG115" s="125">
        <v>472.97743389399977</v>
      </c>
      <c r="AH115" s="123">
        <v>6178.3256000000038</v>
      </c>
      <c r="AI115" s="124">
        <v>974.50729688799981</v>
      </c>
      <c r="AJ115" s="125">
        <v>700.03970818799962</v>
      </c>
      <c r="AK115" s="123">
        <v>6254.5653999999968</v>
      </c>
      <c r="AL115" s="124">
        <v>986.5326005419995</v>
      </c>
      <c r="AM115" s="125">
        <v>729.13698212000008</v>
      </c>
      <c r="AN115" s="139">
        <v>9819.9532000000054</v>
      </c>
      <c r="AO115" s="138">
        <v>1548.9012182360007</v>
      </c>
      <c r="AP115" s="125">
        <v>1167.9237893720003</v>
      </c>
      <c r="AQ115" s="139">
        <v>18126.268199999995</v>
      </c>
      <c r="AR115" s="138">
        <v>2859.0562831859997</v>
      </c>
      <c r="AS115" s="125">
        <v>2132.7962207080009</v>
      </c>
      <c r="AT115" s="139">
        <v>14669.70460000001</v>
      </c>
      <c r="AU115" s="138">
        <v>2313.8525065580011</v>
      </c>
      <c r="AV115" s="125">
        <v>1667.8244096259998</v>
      </c>
    </row>
    <row r="116" spans="1:48" x14ac:dyDescent="0.25">
      <c r="A116" s="7">
        <v>105</v>
      </c>
      <c r="B116" s="132" t="s">
        <v>66</v>
      </c>
      <c r="C116" s="121">
        <v>79</v>
      </c>
      <c r="D116" s="81">
        <v>0.4</v>
      </c>
      <c r="E116" s="81" t="s">
        <v>688</v>
      </c>
      <c r="F116" s="66">
        <v>36868</v>
      </c>
      <c r="G116" s="66">
        <v>39417</v>
      </c>
      <c r="H116" s="83" t="s">
        <v>298</v>
      </c>
      <c r="I116" s="63">
        <f t="shared" si="35"/>
        <v>1682508.4600000004</v>
      </c>
      <c r="J116" s="15">
        <f t="shared" si="36"/>
        <v>242045.66705559997</v>
      </c>
      <c r="K116" s="16">
        <f t="shared" si="37"/>
        <v>0.14385999999999996</v>
      </c>
      <c r="L116" s="17">
        <f t="shared" si="38"/>
        <v>185466.43785215</v>
      </c>
      <c r="M116" s="123">
        <v>223424.11599999986</v>
      </c>
      <c r="N116" s="124">
        <v>32141.793327759999</v>
      </c>
      <c r="O116" s="125">
        <v>25253.783120819986</v>
      </c>
      <c r="P116" s="123">
        <v>205586.6939999999</v>
      </c>
      <c r="Q116" s="124">
        <v>29575.701798839978</v>
      </c>
      <c r="R116" s="125">
        <v>23842.333140260034</v>
      </c>
      <c r="S116" s="123">
        <v>213969.79799999995</v>
      </c>
      <c r="T116" s="124">
        <v>30781.695140279986</v>
      </c>
      <c r="U116" s="125">
        <v>25612.050793240047</v>
      </c>
      <c r="V116" s="123">
        <v>74795.471999999994</v>
      </c>
      <c r="W116" s="124">
        <v>10760.076601920009</v>
      </c>
      <c r="X116" s="125">
        <v>8940.5112203400022</v>
      </c>
      <c r="Y116" s="123">
        <v>99331.820000000123</v>
      </c>
      <c r="Z116" s="124">
        <v>14289.875625200006</v>
      </c>
      <c r="AA116" s="125">
        <v>11890.342757859995</v>
      </c>
      <c r="AB116" s="123">
        <v>116241.0520000001</v>
      </c>
      <c r="AC116" s="124">
        <v>16722.437740719997</v>
      </c>
      <c r="AD116" s="125">
        <v>12144.400862519991</v>
      </c>
      <c r="AE116" s="123">
        <v>72224.182000000015</v>
      </c>
      <c r="AF116" s="124">
        <v>10390.170822520005</v>
      </c>
      <c r="AG116" s="125">
        <v>8090.7116375999949</v>
      </c>
      <c r="AH116" s="123">
        <v>90317.196000000025</v>
      </c>
      <c r="AI116" s="124">
        <v>12993.03181656</v>
      </c>
      <c r="AJ116" s="125">
        <v>9243.7685139399982</v>
      </c>
      <c r="AK116" s="123">
        <v>99392.858000000007</v>
      </c>
      <c r="AL116" s="124">
        <v>14298.656551880005</v>
      </c>
      <c r="AM116" s="125">
        <v>10342.36985705999</v>
      </c>
      <c r="AN116" s="139">
        <v>121608.86600000001</v>
      </c>
      <c r="AO116" s="138">
        <v>17494.651462759994</v>
      </c>
      <c r="AP116" s="125">
        <v>12813.041841349979</v>
      </c>
      <c r="AQ116" s="139">
        <v>171848.48599999995</v>
      </c>
      <c r="AR116" s="138">
        <v>24722.123195959983</v>
      </c>
      <c r="AS116" s="125">
        <v>17714.628114620013</v>
      </c>
      <c r="AT116" s="139">
        <v>193767.92000000036</v>
      </c>
      <c r="AU116" s="138">
        <v>27875.452971200019</v>
      </c>
      <c r="AV116" s="125">
        <v>19578.495992539985</v>
      </c>
    </row>
    <row r="117" spans="1:48" x14ac:dyDescent="0.25">
      <c r="A117" s="7">
        <v>106</v>
      </c>
      <c r="B117" s="132" t="s">
        <v>67</v>
      </c>
      <c r="C117" s="121">
        <v>81</v>
      </c>
      <c r="D117" s="81">
        <v>0.48</v>
      </c>
      <c r="E117" s="81" t="s">
        <v>688</v>
      </c>
      <c r="F117" s="66">
        <v>37609</v>
      </c>
      <c r="G117" s="66">
        <v>39934</v>
      </c>
      <c r="H117" s="83" t="s">
        <v>676</v>
      </c>
      <c r="I117" s="63">
        <f t="shared" si="35"/>
        <v>383474.64600000024</v>
      </c>
      <c r="J117" s="15">
        <f t="shared" si="36"/>
        <v>-4270.2224015600277</v>
      </c>
      <c r="K117" s="16">
        <f t="shared" si="37"/>
        <v>-1.1135605563763987E-2</v>
      </c>
      <c r="L117" s="17">
        <f t="shared" si="38"/>
        <v>-14841.907747363997</v>
      </c>
      <c r="M117" s="123">
        <v>115073.76960000017</v>
      </c>
      <c r="N117" s="124">
        <v>15896.290532543986</v>
      </c>
      <c r="O117" s="125">
        <v>12361.045501728</v>
      </c>
      <c r="P117" s="123">
        <v>132476.13960000002</v>
      </c>
      <c r="Q117" s="124">
        <v>18300.253924344001</v>
      </c>
      <c r="R117" s="125">
        <v>14467.117803887997</v>
      </c>
      <c r="S117" s="123">
        <v>121237.91400000003</v>
      </c>
      <c r="T117" s="124">
        <v>16747.805439959986</v>
      </c>
      <c r="U117" s="125">
        <v>13842.756270756006</v>
      </c>
      <c r="V117" s="123">
        <v>14686.822800000002</v>
      </c>
      <c r="W117" s="124">
        <v>2028.8377015919989</v>
      </c>
      <c r="X117" s="125">
        <v>1730.5826762639997</v>
      </c>
      <c r="Y117" s="123">
        <v>0</v>
      </c>
      <c r="Z117" s="124">
        <v>-40919.94</v>
      </c>
      <c r="AA117" s="125">
        <v>-40919.94</v>
      </c>
      <c r="AB117" s="123">
        <v>0</v>
      </c>
      <c r="AC117" s="124">
        <v>0</v>
      </c>
      <c r="AD117" s="125">
        <v>0</v>
      </c>
      <c r="AE117" s="123">
        <v>0</v>
      </c>
      <c r="AF117" s="124">
        <v>-16323.47</v>
      </c>
      <c r="AG117" s="125">
        <v>-16323.47</v>
      </c>
      <c r="AH117" s="123">
        <v>0</v>
      </c>
      <c r="AI117" s="124">
        <v>0</v>
      </c>
      <c r="AJ117" s="125">
        <v>0</v>
      </c>
      <c r="AK117" s="123">
        <v>0</v>
      </c>
      <c r="AL117" s="124">
        <v>0</v>
      </c>
      <c r="AM117" s="125">
        <v>0</v>
      </c>
      <c r="AN117" s="139">
        <v>0</v>
      </c>
      <c r="AO117" s="138">
        <v>0</v>
      </c>
      <c r="AP117" s="125">
        <v>0</v>
      </c>
      <c r="AQ117" s="139">
        <v>0</v>
      </c>
      <c r="AR117" s="138">
        <v>0</v>
      </c>
      <c r="AS117" s="125">
        <v>0</v>
      </c>
      <c r="AT117" s="139">
        <v>0</v>
      </c>
      <c r="AU117" s="138">
        <v>0</v>
      </c>
      <c r="AV117" s="125">
        <v>0</v>
      </c>
    </row>
    <row r="118" spans="1:48" x14ac:dyDescent="0.25">
      <c r="A118" s="13">
        <v>107</v>
      </c>
      <c r="B118" s="132" t="s">
        <v>615</v>
      </c>
      <c r="C118" s="121">
        <v>153</v>
      </c>
      <c r="D118" s="81">
        <v>0.09</v>
      </c>
      <c r="E118" s="81" t="s">
        <v>688</v>
      </c>
      <c r="F118" s="66">
        <v>34304</v>
      </c>
      <c r="G118" s="66">
        <v>39753</v>
      </c>
      <c r="H118" s="83" t="s">
        <v>299</v>
      </c>
      <c r="I118" s="63">
        <f t="shared" si="35"/>
        <v>0</v>
      </c>
      <c r="J118" s="15">
        <f t="shared" si="36"/>
        <v>0</v>
      </c>
      <c r="K118" s="16" t="e">
        <f t="shared" si="37"/>
        <v>#DIV/0!</v>
      </c>
      <c r="L118" s="17">
        <f t="shared" si="38"/>
        <v>0</v>
      </c>
      <c r="M118" s="123">
        <v>0</v>
      </c>
      <c r="N118" s="124">
        <v>0</v>
      </c>
      <c r="O118" s="125">
        <v>0</v>
      </c>
      <c r="P118" s="123">
        <v>0</v>
      </c>
      <c r="Q118" s="124">
        <v>0</v>
      </c>
      <c r="R118" s="125">
        <v>0</v>
      </c>
      <c r="S118" s="123">
        <v>0</v>
      </c>
      <c r="T118" s="124">
        <v>0</v>
      </c>
      <c r="U118" s="125">
        <v>0</v>
      </c>
      <c r="V118" s="123">
        <v>0</v>
      </c>
      <c r="W118" s="124">
        <v>0</v>
      </c>
      <c r="X118" s="125">
        <v>0</v>
      </c>
      <c r="Y118" s="123">
        <v>0</v>
      </c>
      <c r="Z118" s="124">
        <v>0</v>
      </c>
      <c r="AA118" s="125">
        <v>0</v>
      </c>
      <c r="AB118" s="123">
        <v>0</v>
      </c>
      <c r="AC118" s="124">
        <v>0</v>
      </c>
      <c r="AD118" s="125">
        <v>0</v>
      </c>
      <c r="AE118" s="123">
        <v>0</v>
      </c>
      <c r="AF118" s="124">
        <v>0</v>
      </c>
      <c r="AG118" s="125">
        <v>0</v>
      </c>
      <c r="AH118" s="123">
        <v>0</v>
      </c>
      <c r="AI118" s="124">
        <v>0</v>
      </c>
      <c r="AJ118" s="125">
        <v>0</v>
      </c>
      <c r="AK118" s="123">
        <v>0</v>
      </c>
      <c r="AL118" s="124">
        <v>0</v>
      </c>
      <c r="AM118" s="125">
        <v>0</v>
      </c>
      <c r="AN118" s="139">
        <v>0</v>
      </c>
      <c r="AO118" s="138">
        <v>0</v>
      </c>
      <c r="AP118" s="125">
        <v>0</v>
      </c>
      <c r="AQ118" s="139">
        <v>0</v>
      </c>
      <c r="AR118" s="138">
        <v>0</v>
      </c>
      <c r="AS118" s="125">
        <v>0</v>
      </c>
      <c r="AT118" s="139">
        <v>0</v>
      </c>
      <c r="AU118" s="138">
        <v>0</v>
      </c>
      <c r="AV118" s="125">
        <v>0</v>
      </c>
    </row>
    <row r="119" spans="1:48" x14ac:dyDescent="0.25">
      <c r="A119" s="7">
        <v>108</v>
      </c>
      <c r="B119" s="132" t="s">
        <v>68</v>
      </c>
      <c r="C119" s="121">
        <v>84</v>
      </c>
      <c r="D119" s="81">
        <v>0.997</v>
      </c>
      <c r="E119" s="81" t="s">
        <v>688</v>
      </c>
      <c r="F119" s="66">
        <v>37613</v>
      </c>
      <c r="G119" s="66">
        <v>39417</v>
      </c>
      <c r="H119" s="83" t="s">
        <v>300</v>
      </c>
      <c r="I119" s="63">
        <f t="shared" si="35"/>
        <v>3173462.7760000015</v>
      </c>
      <c r="J119" s="15">
        <f t="shared" si="36"/>
        <v>425878.70453920017</v>
      </c>
      <c r="K119" s="16">
        <f t="shared" si="37"/>
        <v>0.13419999999999999</v>
      </c>
      <c r="L119" s="17">
        <f t="shared" si="38"/>
        <v>332337.94886020006</v>
      </c>
      <c r="M119" s="123">
        <v>451256.22399999964</v>
      </c>
      <c r="N119" s="124">
        <v>60558.585260800035</v>
      </c>
      <c r="O119" s="125">
        <v>46688.781787559994</v>
      </c>
      <c r="P119" s="123">
        <v>494690.40800000069</v>
      </c>
      <c r="Q119" s="124">
        <v>66387.452753600068</v>
      </c>
      <c r="R119" s="125">
        <v>52501.84386784002</v>
      </c>
      <c r="S119" s="123">
        <v>528459.54800000018</v>
      </c>
      <c r="T119" s="124">
        <v>70919.271341600004</v>
      </c>
      <c r="U119" s="125">
        <v>58204.985855399987</v>
      </c>
      <c r="V119" s="123">
        <v>457942.1039999997</v>
      </c>
      <c r="W119" s="124">
        <v>61455.83035680007</v>
      </c>
      <c r="X119" s="125">
        <v>51128.448948000041</v>
      </c>
      <c r="Y119" s="123">
        <v>376351.35200000025</v>
      </c>
      <c r="Z119" s="124">
        <v>50506.351438399979</v>
      </c>
      <c r="AA119" s="125">
        <v>41217.386941999983</v>
      </c>
      <c r="AB119" s="123">
        <v>230717.37999999995</v>
      </c>
      <c r="AC119" s="124">
        <v>30962.272396000029</v>
      </c>
      <c r="AD119" s="125">
        <v>21826.383546760007</v>
      </c>
      <c r="AE119" s="123">
        <v>147885.3360000001</v>
      </c>
      <c r="AF119" s="124">
        <v>19846.212091200014</v>
      </c>
      <c r="AG119" s="125">
        <v>15128.350542720005</v>
      </c>
      <c r="AH119" s="123">
        <v>121899.58000000009</v>
      </c>
      <c r="AI119" s="124">
        <v>16358.923636000009</v>
      </c>
      <c r="AJ119" s="125">
        <v>10924.483891880001</v>
      </c>
      <c r="AK119" s="123">
        <v>102156.39600000002</v>
      </c>
      <c r="AL119" s="124">
        <v>13709.388343199993</v>
      </c>
      <c r="AM119" s="125">
        <v>9860.5992634000049</v>
      </c>
      <c r="AN119" s="139">
        <v>86813.111999999965</v>
      </c>
      <c r="AO119" s="138">
        <v>11650.319630399998</v>
      </c>
      <c r="AP119" s="125">
        <v>8664.2440707600017</v>
      </c>
      <c r="AQ119" s="139">
        <v>90445.415999999983</v>
      </c>
      <c r="AR119" s="138">
        <v>12137.774827199999</v>
      </c>
      <c r="AS119" s="125">
        <v>8188.6930433200041</v>
      </c>
      <c r="AT119" s="139">
        <v>84845.919999999969</v>
      </c>
      <c r="AU119" s="138">
        <v>11386.322463999999</v>
      </c>
      <c r="AV119" s="125">
        <v>8003.7471005600028</v>
      </c>
    </row>
    <row r="120" spans="1:48" x14ac:dyDescent="0.25">
      <c r="A120" s="7">
        <v>109</v>
      </c>
      <c r="B120" s="132" t="s">
        <v>69</v>
      </c>
      <c r="C120" s="121">
        <v>85</v>
      </c>
      <c r="D120" s="81">
        <v>3.5000000000000003E-2</v>
      </c>
      <c r="E120" s="81" t="s">
        <v>688</v>
      </c>
      <c r="F120" s="66">
        <v>37618</v>
      </c>
      <c r="G120" s="66">
        <v>40179</v>
      </c>
      <c r="H120" s="83" t="s">
        <v>301</v>
      </c>
      <c r="I120" s="63">
        <f t="shared" si="35"/>
        <v>20951.128500000006</v>
      </c>
      <c r="J120" s="15">
        <f t="shared" si="36"/>
        <v>3304.6214983049995</v>
      </c>
      <c r="K120" s="16">
        <f t="shared" si="37"/>
        <v>0.15772999999999993</v>
      </c>
      <c r="L120" s="17">
        <f t="shared" si="38"/>
        <v>2624.3906588729992</v>
      </c>
      <c r="M120" s="123">
        <v>2248.2597000000005</v>
      </c>
      <c r="N120" s="124">
        <v>354.61800248100008</v>
      </c>
      <c r="O120" s="125">
        <v>285.01895154299996</v>
      </c>
      <c r="P120" s="123">
        <v>4850.315700000001</v>
      </c>
      <c r="Q120" s="124">
        <v>765.04029536099983</v>
      </c>
      <c r="R120" s="125">
        <v>623.19849770699977</v>
      </c>
      <c r="S120" s="123">
        <v>4341.8396999999995</v>
      </c>
      <c r="T120" s="124">
        <v>684.83837588099925</v>
      </c>
      <c r="U120" s="125">
        <v>580.00256327700015</v>
      </c>
      <c r="V120" s="123">
        <v>1441.2185999999997</v>
      </c>
      <c r="W120" s="124">
        <v>227.32340977799981</v>
      </c>
      <c r="X120" s="125">
        <v>192.23011289099986</v>
      </c>
      <c r="Y120" s="123">
        <v>579.03599999999994</v>
      </c>
      <c r="Z120" s="124">
        <v>91.331348279999929</v>
      </c>
      <c r="AA120" s="125">
        <v>76.534768214999957</v>
      </c>
      <c r="AB120" s="123">
        <v>380.25329999999997</v>
      </c>
      <c r="AC120" s="124">
        <v>59.977353008999998</v>
      </c>
      <c r="AD120" s="125">
        <v>45.205500080999975</v>
      </c>
      <c r="AE120" s="123">
        <v>34.654800000000002</v>
      </c>
      <c r="AF120" s="124">
        <v>5.4661016039999977</v>
      </c>
      <c r="AG120" s="125">
        <v>4.4501244239999984</v>
      </c>
      <c r="AH120" s="123">
        <v>545.58539999999971</v>
      </c>
      <c r="AI120" s="124">
        <v>86.055185141999985</v>
      </c>
      <c r="AJ120" s="125">
        <v>64.552590308999967</v>
      </c>
      <c r="AK120" s="123">
        <v>665.08050000000037</v>
      </c>
      <c r="AL120" s="124">
        <v>104.90314726500004</v>
      </c>
      <c r="AM120" s="125">
        <v>77.776694763000037</v>
      </c>
      <c r="AN120" s="139">
        <v>1343.4264000000001</v>
      </c>
      <c r="AO120" s="138">
        <v>211.89864607200005</v>
      </c>
      <c r="AP120" s="125">
        <v>158.47061366699984</v>
      </c>
      <c r="AQ120" s="139">
        <v>2480.0601000000024</v>
      </c>
      <c r="AR120" s="138">
        <v>391.17987957299988</v>
      </c>
      <c r="AS120" s="125">
        <v>286.2378243659997</v>
      </c>
      <c r="AT120" s="139">
        <v>2041.3982999999992</v>
      </c>
      <c r="AU120" s="138">
        <v>321.98975385900019</v>
      </c>
      <c r="AV120" s="125">
        <v>230.71241762999995</v>
      </c>
    </row>
    <row r="121" spans="1:48" x14ac:dyDescent="0.25">
      <c r="A121" s="13">
        <v>110</v>
      </c>
      <c r="B121" s="132" t="s">
        <v>70</v>
      </c>
      <c r="C121" s="121">
        <v>95</v>
      </c>
      <c r="D121" s="81">
        <v>0.13</v>
      </c>
      <c r="E121" s="81" t="s">
        <v>688</v>
      </c>
      <c r="F121" s="66">
        <v>37341</v>
      </c>
      <c r="G121" s="66">
        <v>39417</v>
      </c>
      <c r="H121" s="83" t="s">
        <v>302</v>
      </c>
      <c r="I121" s="63">
        <f t="shared" si="35"/>
        <v>308482.3229999998</v>
      </c>
      <c r="J121" s="15">
        <f t="shared" si="36"/>
        <v>48302.162135339997</v>
      </c>
      <c r="K121" s="16">
        <f t="shared" si="37"/>
        <v>0.15658000000000008</v>
      </c>
      <c r="L121" s="17">
        <f t="shared" si="38"/>
        <v>39032.610432109999</v>
      </c>
      <c r="M121" s="123">
        <v>45815.45149999993</v>
      </c>
      <c r="N121" s="124">
        <v>7173.7833958699948</v>
      </c>
      <c r="O121" s="125">
        <v>5764.0844727250087</v>
      </c>
      <c r="P121" s="123">
        <v>66147.599499999924</v>
      </c>
      <c r="Q121" s="124">
        <v>10357.391129710002</v>
      </c>
      <c r="R121" s="125">
        <v>8501.6312457549957</v>
      </c>
      <c r="S121" s="123">
        <v>66991.529499999975</v>
      </c>
      <c r="T121" s="124">
        <v>10489.533689109992</v>
      </c>
      <c r="U121" s="125">
        <v>8873.0631217599966</v>
      </c>
      <c r="V121" s="123">
        <v>33929.718499999974</v>
      </c>
      <c r="W121" s="124">
        <v>5312.7153227299996</v>
      </c>
      <c r="X121" s="125">
        <v>4554.3951235350005</v>
      </c>
      <c r="Y121" s="123">
        <v>15941.532500000007</v>
      </c>
      <c r="Z121" s="124">
        <v>2496.1251588499999</v>
      </c>
      <c r="AA121" s="125">
        <v>2113.4668307200004</v>
      </c>
      <c r="AB121" s="123">
        <v>9236.0514999999959</v>
      </c>
      <c r="AC121" s="124">
        <v>1446.1809438700006</v>
      </c>
      <c r="AD121" s="125">
        <v>1090.3720325949998</v>
      </c>
      <c r="AE121" s="123">
        <v>7993.3224999999984</v>
      </c>
      <c r="AF121" s="124">
        <v>1251.5944370500001</v>
      </c>
      <c r="AG121" s="125">
        <v>1003.8219852500008</v>
      </c>
      <c r="AH121" s="123">
        <v>4597.8950000000032</v>
      </c>
      <c r="AI121" s="124">
        <v>719.93839909999986</v>
      </c>
      <c r="AJ121" s="125">
        <v>514.025197295</v>
      </c>
      <c r="AK121" s="123">
        <v>4795.1390000000001</v>
      </c>
      <c r="AL121" s="124">
        <v>750.8228646199999</v>
      </c>
      <c r="AM121" s="125">
        <v>564.51430918499966</v>
      </c>
      <c r="AN121" s="139">
        <v>7422.8325000000041</v>
      </c>
      <c r="AO121" s="138">
        <v>1162.2671128500003</v>
      </c>
      <c r="AP121" s="125">
        <v>877.53447015500001</v>
      </c>
      <c r="AQ121" s="139">
        <v>18024.296499999979</v>
      </c>
      <c r="AR121" s="138">
        <v>2822.2443459700012</v>
      </c>
      <c r="AS121" s="125">
        <v>2047.8738500899983</v>
      </c>
      <c r="AT121" s="139">
        <v>27586.954499999985</v>
      </c>
      <c r="AU121" s="138">
        <v>4319.5653356099974</v>
      </c>
      <c r="AV121" s="125">
        <v>3127.8277930449985</v>
      </c>
    </row>
    <row r="122" spans="1:48" x14ac:dyDescent="0.25">
      <c r="A122" s="7">
        <v>111</v>
      </c>
      <c r="B122" s="132" t="s">
        <v>71</v>
      </c>
      <c r="C122" s="121">
        <v>98</v>
      </c>
      <c r="D122" s="81">
        <v>0.2</v>
      </c>
      <c r="E122" s="81" t="s">
        <v>688</v>
      </c>
      <c r="F122" s="66">
        <v>36474</v>
      </c>
      <c r="G122" s="66">
        <v>39569</v>
      </c>
      <c r="H122" s="83" t="s">
        <v>303</v>
      </c>
      <c r="I122" s="63">
        <f t="shared" si="35"/>
        <v>107962.95999999995</v>
      </c>
      <c r="J122" s="15">
        <f t="shared" si="36"/>
        <v>16506.456954399997</v>
      </c>
      <c r="K122" s="16">
        <f t="shared" si="37"/>
        <v>0.15289000000000005</v>
      </c>
      <c r="L122" s="17">
        <f t="shared" si="38"/>
        <v>13024.175749815999</v>
      </c>
      <c r="M122" s="123">
        <v>44990.955999999976</v>
      </c>
      <c r="N122" s="124">
        <v>6878.667262840002</v>
      </c>
      <c r="O122" s="125">
        <v>5517.7304786319992</v>
      </c>
      <c r="P122" s="123">
        <v>19161.703200000004</v>
      </c>
      <c r="Q122" s="124">
        <v>2929.6328022479975</v>
      </c>
      <c r="R122" s="125">
        <v>2410.8569042640001</v>
      </c>
      <c r="S122" s="123">
        <v>3693.3520000000003</v>
      </c>
      <c r="T122" s="124">
        <v>564.67658728000004</v>
      </c>
      <c r="U122" s="125">
        <v>480.19874392000003</v>
      </c>
      <c r="V122" s="123">
        <v>9008.9543999999951</v>
      </c>
      <c r="W122" s="124">
        <v>1377.3790382160003</v>
      </c>
      <c r="X122" s="125">
        <v>1087.4036277359996</v>
      </c>
      <c r="Y122" s="123">
        <v>4982.1016000000018</v>
      </c>
      <c r="Z122" s="124">
        <v>761.71351362399992</v>
      </c>
      <c r="AA122" s="125">
        <v>678.44620981599985</v>
      </c>
      <c r="AB122" s="123">
        <v>2136.5976000000005</v>
      </c>
      <c r="AC122" s="124">
        <v>326.66440706400005</v>
      </c>
      <c r="AD122" s="125">
        <v>255.57891550399995</v>
      </c>
      <c r="AE122" s="123">
        <v>1134.0496000000003</v>
      </c>
      <c r="AF122" s="124">
        <v>173.38484334399999</v>
      </c>
      <c r="AG122" s="125">
        <v>129.19297781599997</v>
      </c>
      <c r="AH122" s="123">
        <v>3079.1792</v>
      </c>
      <c r="AI122" s="124">
        <v>470.77570788799994</v>
      </c>
      <c r="AJ122" s="125">
        <v>349.18960960000004</v>
      </c>
      <c r="AK122" s="123">
        <v>3783.7055999999998</v>
      </c>
      <c r="AL122" s="124">
        <v>578.49074918400004</v>
      </c>
      <c r="AM122" s="125">
        <v>358.47080906399998</v>
      </c>
      <c r="AN122" s="139">
        <v>6058.1055999999999</v>
      </c>
      <c r="AO122" s="138">
        <v>926.22376518400006</v>
      </c>
      <c r="AP122" s="125">
        <v>685.80606018399976</v>
      </c>
      <c r="AQ122" s="139">
        <v>8394.1959999999963</v>
      </c>
      <c r="AR122" s="138">
        <v>1283.3886264399991</v>
      </c>
      <c r="AS122" s="125">
        <v>923.93878067999958</v>
      </c>
      <c r="AT122" s="139">
        <v>1540.0592000000001</v>
      </c>
      <c r="AU122" s="138">
        <v>235.45965108800002</v>
      </c>
      <c r="AV122" s="125">
        <v>147.36263260000001</v>
      </c>
    </row>
    <row r="123" spans="1:48" x14ac:dyDescent="0.25">
      <c r="A123" s="7">
        <v>112</v>
      </c>
      <c r="B123" s="132" t="s">
        <v>616</v>
      </c>
      <c r="C123" s="121">
        <v>99</v>
      </c>
      <c r="D123" s="81">
        <v>1.0999999999999999E-2</v>
      </c>
      <c r="E123" s="81" t="s">
        <v>688</v>
      </c>
      <c r="F123" s="66">
        <v>40996</v>
      </c>
      <c r="G123" s="66">
        <v>40996</v>
      </c>
      <c r="H123" s="83" t="s">
        <v>304</v>
      </c>
      <c r="I123" s="63">
        <f t="shared" si="35"/>
        <v>15726.225200000001</v>
      </c>
      <c r="J123" s="15">
        <f t="shared" si="36"/>
        <v>2791.9725604320001</v>
      </c>
      <c r="K123" s="16">
        <f t="shared" si="37"/>
        <v>0.17753609177821006</v>
      </c>
      <c r="L123" s="17">
        <f t="shared" si="38"/>
        <v>2312.1727794050003</v>
      </c>
      <c r="M123" s="123">
        <v>2186.9244999999992</v>
      </c>
      <c r="N123" s="124">
        <v>431.17403441999977</v>
      </c>
      <c r="O123" s="125">
        <v>365.38507197699994</v>
      </c>
      <c r="P123" s="123">
        <v>3540.5193999999997</v>
      </c>
      <c r="Q123" s="124">
        <v>698.04880490400035</v>
      </c>
      <c r="R123" s="125">
        <v>588.26173576100007</v>
      </c>
      <c r="S123" s="123">
        <v>4152.3424000000023</v>
      </c>
      <c r="T123" s="124">
        <v>818.67582758399999</v>
      </c>
      <c r="U123" s="125">
        <v>724.93099867300043</v>
      </c>
      <c r="V123" s="123">
        <v>1217.6523000000002</v>
      </c>
      <c r="W123" s="124">
        <v>240.07232746800008</v>
      </c>
      <c r="X123" s="125">
        <v>211.34491630699995</v>
      </c>
      <c r="Y123" s="123">
        <v>1569.4375</v>
      </c>
      <c r="Z123" s="124">
        <v>309.43029750000005</v>
      </c>
      <c r="AA123" s="125">
        <v>269.84589585399999</v>
      </c>
      <c r="AB123" s="123">
        <v>770.54960000000005</v>
      </c>
      <c r="AC123" s="124">
        <v>151.92155913600007</v>
      </c>
      <c r="AD123" s="125">
        <v>114.93489810299999</v>
      </c>
      <c r="AE123" s="123">
        <v>444.79829999999998</v>
      </c>
      <c r="AF123" s="124">
        <v>87.696432827999971</v>
      </c>
      <c r="AG123" s="125">
        <v>70.928153262999999</v>
      </c>
      <c r="AH123" s="123">
        <v>145.82390000000001</v>
      </c>
      <c r="AI123" s="124">
        <v>28.750640124000004</v>
      </c>
      <c r="AJ123" s="125">
        <v>20.863309917999995</v>
      </c>
      <c r="AK123" s="123">
        <v>352.88030000000003</v>
      </c>
      <c r="AL123" s="124">
        <v>69.573879948000027</v>
      </c>
      <c r="AM123" s="125">
        <v>53.99707444500001</v>
      </c>
      <c r="AN123" s="139">
        <v>992.60940000000051</v>
      </c>
      <c r="AO123" s="138">
        <v>195.70286930399993</v>
      </c>
      <c r="AP123" s="125">
        <v>147.04863460999994</v>
      </c>
      <c r="AQ123" s="139">
        <v>352.68760000000003</v>
      </c>
      <c r="AR123" s="138">
        <v>69.535887215999992</v>
      </c>
      <c r="AS123" s="125">
        <v>53.242090494000017</v>
      </c>
      <c r="AT123" s="139">
        <v>0</v>
      </c>
      <c r="AU123" s="138">
        <v>-308.61</v>
      </c>
      <c r="AV123" s="125">
        <v>-308.61</v>
      </c>
    </row>
    <row r="124" spans="1:48" x14ac:dyDescent="0.25">
      <c r="A124" s="13">
        <v>113</v>
      </c>
      <c r="B124" s="132" t="s">
        <v>617</v>
      </c>
      <c r="C124" s="121">
        <v>347</v>
      </c>
      <c r="D124" s="81">
        <v>0.11799999999999999</v>
      </c>
      <c r="E124" s="81" t="s">
        <v>688</v>
      </c>
      <c r="F124" s="66">
        <v>35217</v>
      </c>
      <c r="G124" s="66">
        <v>39417</v>
      </c>
      <c r="H124" s="83" t="s">
        <v>305</v>
      </c>
      <c r="I124" s="63">
        <f t="shared" si="35"/>
        <v>299799.99749999988</v>
      </c>
      <c r="J124" s="15">
        <f t="shared" si="36"/>
        <v>41639.221652775021</v>
      </c>
      <c r="K124" s="16">
        <f t="shared" si="37"/>
        <v>0.13889000000000012</v>
      </c>
      <c r="L124" s="17">
        <f t="shared" si="38"/>
        <v>32872.856862725006</v>
      </c>
      <c r="M124" s="123">
        <v>64024.490999999965</v>
      </c>
      <c r="N124" s="124">
        <v>8892.3615549900151</v>
      </c>
      <c r="O124" s="125">
        <v>6920.4164221450064</v>
      </c>
      <c r="P124" s="123">
        <v>66108.843000000037</v>
      </c>
      <c r="Q124" s="124">
        <v>9181.8572042699961</v>
      </c>
      <c r="R124" s="125">
        <v>7309.7342421099947</v>
      </c>
      <c r="S124" s="123">
        <v>71249.388499999914</v>
      </c>
      <c r="T124" s="124">
        <v>9895.8275687650075</v>
      </c>
      <c r="U124" s="125">
        <v>8180.6747837750045</v>
      </c>
      <c r="V124" s="123">
        <v>34856.570499999987</v>
      </c>
      <c r="W124" s="124">
        <v>4841.2290767450022</v>
      </c>
      <c r="X124" s="125">
        <v>4066.9198730799963</v>
      </c>
      <c r="Y124" s="123">
        <v>15896.965500000015</v>
      </c>
      <c r="Z124" s="124">
        <v>2207.9295382949999</v>
      </c>
      <c r="AA124" s="125">
        <v>1811.1033850300005</v>
      </c>
      <c r="AB124" s="123">
        <v>7436.982499999991</v>
      </c>
      <c r="AC124" s="124">
        <v>1032.9224994250003</v>
      </c>
      <c r="AD124" s="125">
        <v>714.86721739000006</v>
      </c>
      <c r="AE124" s="123">
        <v>5218.5849999999973</v>
      </c>
      <c r="AF124" s="124">
        <v>724.80927065000003</v>
      </c>
      <c r="AG124" s="125">
        <v>554.81860453499962</v>
      </c>
      <c r="AH124" s="123">
        <v>1396.7725000000003</v>
      </c>
      <c r="AI124" s="124">
        <v>193.99773252500006</v>
      </c>
      <c r="AJ124" s="125">
        <v>128.75580116000006</v>
      </c>
      <c r="AK124" s="123">
        <v>3286.8810000000008</v>
      </c>
      <c r="AL124" s="124">
        <v>456.51490208999985</v>
      </c>
      <c r="AM124" s="125">
        <v>328.79578560999988</v>
      </c>
      <c r="AN124" s="139">
        <v>8473.4259999999958</v>
      </c>
      <c r="AO124" s="138">
        <v>1176.874137140001</v>
      </c>
      <c r="AP124" s="125">
        <v>833.85257377000016</v>
      </c>
      <c r="AQ124" s="139">
        <v>18690.881999999998</v>
      </c>
      <c r="AR124" s="138">
        <v>2595.9766009799964</v>
      </c>
      <c r="AS124" s="125">
        <v>1784.6461511450034</v>
      </c>
      <c r="AT124" s="139">
        <v>3160.2099999999987</v>
      </c>
      <c r="AU124" s="138">
        <v>438.92156690000007</v>
      </c>
      <c r="AV124" s="125">
        <v>238.27202297499997</v>
      </c>
    </row>
    <row r="125" spans="1:48" x14ac:dyDescent="0.25">
      <c r="A125" s="7">
        <v>114</v>
      </c>
      <c r="B125" s="132" t="s">
        <v>618</v>
      </c>
      <c r="C125" s="121">
        <v>346</v>
      </c>
      <c r="D125" s="81">
        <v>3.6999999999999998E-2</v>
      </c>
      <c r="E125" s="81" t="s">
        <v>688</v>
      </c>
      <c r="F125" s="66">
        <v>36194</v>
      </c>
      <c r="G125" s="66">
        <v>39448</v>
      </c>
      <c r="H125" s="83" t="s">
        <v>306</v>
      </c>
      <c r="I125" s="63">
        <f t="shared" si="35"/>
        <v>60115.786800000002</v>
      </c>
      <c r="J125" s="15">
        <f t="shared" si="36"/>
        <v>9482.0630519639999</v>
      </c>
      <c r="K125" s="16">
        <f t="shared" si="37"/>
        <v>0.15772999999999998</v>
      </c>
      <c r="L125" s="17">
        <f t="shared" si="38"/>
        <v>7562.6390476980005</v>
      </c>
      <c r="M125" s="123">
        <v>10121.854999999996</v>
      </c>
      <c r="N125" s="124">
        <v>1596.5201891500001</v>
      </c>
      <c r="O125" s="125">
        <v>1282.7174063500006</v>
      </c>
      <c r="P125" s="123">
        <v>10931.602500000005</v>
      </c>
      <c r="Q125" s="124">
        <v>1724.2416623249999</v>
      </c>
      <c r="R125" s="125">
        <v>1412.9548358749994</v>
      </c>
      <c r="S125" s="123">
        <v>12093.992499999995</v>
      </c>
      <c r="T125" s="124">
        <v>1907.5854370249974</v>
      </c>
      <c r="U125" s="125">
        <v>1615.1177361499988</v>
      </c>
      <c r="V125" s="123">
        <v>3562.0350000000017</v>
      </c>
      <c r="W125" s="124">
        <v>561.83978055000034</v>
      </c>
      <c r="X125" s="125">
        <v>489.97810812500029</v>
      </c>
      <c r="Y125" s="123">
        <v>6312.7349999999979</v>
      </c>
      <c r="Z125" s="124">
        <v>995.70769155000005</v>
      </c>
      <c r="AA125" s="125">
        <v>837.86694580000005</v>
      </c>
      <c r="AB125" s="123">
        <v>3836.3899999999981</v>
      </c>
      <c r="AC125" s="124">
        <v>605.11379470000054</v>
      </c>
      <c r="AD125" s="125">
        <v>424.3439065750004</v>
      </c>
      <c r="AE125" s="123">
        <v>988.32249999999976</v>
      </c>
      <c r="AF125" s="124">
        <v>155.88810792500001</v>
      </c>
      <c r="AG125" s="125">
        <v>133.17759827500004</v>
      </c>
      <c r="AH125" s="123">
        <v>509.38499999999993</v>
      </c>
      <c r="AI125" s="124">
        <v>80.345296050000002</v>
      </c>
      <c r="AJ125" s="125">
        <v>49.856548600000011</v>
      </c>
      <c r="AK125" s="123">
        <v>911.0200000000001</v>
      </c>
      <c r="AL125" s="124">
        <v>143.6951846</v>
      </c>
      <c r="AM125" s="125">
        <v>98.35921435000003</v>
      </c>
      <c r="AN125" s="139">
        <v>1565.1849999999999</v>
      </c>
      <c r="AO125" s="138">
        <v>246.8766300499999</v>
      </c>
      <c r="AP125" s="125">
        <v>177.51638060000008</v>
      </c>
      <c r="AQ125" s="139">
        <v>4281.6031000000003</v>
      </c>
      <c r="AR125" s="138">
        <v>675.33725696300019</v>
      </c>
      <c r="AS125" s="125">
        <v>482.89386931100012</v>
      </c>
      <c r="AT125" s="139">
        <v>5001.6611999999996</v>
      </c>
      <c r="AU125" s="138">
        <v>788.91202107600009</v>
      </c>
      <c r="AV125" s="125">
        <v>557.85649768700023</v>
      </c>
    </row>
    <row r="126" spans="1:48" x14ac:dyDescent="0.25">
      <c r="A126" s="7">
        <v>115</v>
      </c>
      <c r="B126" s="132" t="s">
        <v>619</v>
      </c>
      <c r="C126" s="121">
        <v>345</v>
      </c>
      <c r="D126" s="81">
        <v>0.15</v>
      </c>
      <c r="E126" s="81" t="s">
        <v>688</v>
      </c>
      <c r="F126" s="66">
        <v>35226</v>
      </c>
      <c r="G126" s="66">
        <v>39417</v>
      </c>
      <c r="H126" s="83" t="s">
        <v>307</v>
      </c>
      <c r="I126" s="63">
        <f t="shared" si="35"/>
        <v>117805.62180000002</v>
      </c>
      <c r="J126" s="15">
        <f t="shared" si="36"/>
        <v>18446.004261443999</v>
      </c>
      <c r="K126" s="16">
        <f t="shared" si="37"/>
        <v>0.15657999999999997</v>
      </c>
      <c r="L126" s="17">
        <f t="shared" si="38"/>
        <v>14975.419002978004</v>
      </c>
      <c r="M126" s="123">
        <v>18882.255599999986</v>
      </c>
      <c r="N126" s="124">
        <v>2956.583581848</v>
      </c>
      <c r="O126" s="125">
        <v>2373.4766257319993</v>
      </c>
      <c r="P126" s="123">
        <v>29990.656800000019</v>
      </c>
      <c r="Q126" s="124">
        <v>4695.9370417439986</v>
      </c>
      <c r="R126" s="125">
        <v>3831.6519162900031</v>
      </c>
      <c r="S126" s="123">
        <v>38836.837200000024</v>
      </c>
      <c r="T126" s="124">
        <v>6081.0719687759974</v>
      </c>
      <c r="U126" s="125">
        <v>5136.0843313320029</v>
      </c>
      <c r="V126" s="123">
        <v>13609.259400000001</v>
      </c>
      <c r="W126" s="124">
        <v>2130.9378368519992</v>
      </c>
      <c r="X126" s="125">
        <v>1813.3355841539992</v>
      </c>
      <c r="Y126" s="123">
        <v>5372.9646000000002</v>
      </c>
      <c r="Z126" s="124">
        <v>841.29879706799954</v>
      </c>
      <c r="AA126" s="125">
        <v>670.81767842999966</v>
      </c>
      <c r="AB126" s="123">
        <v>2028.3804000000005</v>
      </c>
      <c r="AC126" s="124">
        <v>317.60380303199997</v>
      </c>
      <c r="AD126" s="125">
        <v>226.41485587200009</v>
      </c>
      <c r="AE126" s="123">
        <v>1047.4152000000001</v>
      </c>
      <c r="AF126" s="124">
        <v>164.00427201599999</v>
      </c>
      <c r="AG126" s="125">
        <v>120.60239342999999</v>
      </c>
      <c r="AH126" s="123">
        <v>482.63639999999998</v>
      </c>
      <c r="AI126" s="124">
        <v>75.571207511999987</v>
      </c>
      <c r="AJ126" s="125">
        <v>51.979713473999993</v>
      </c>
      <c r="AK126" s="123">
        <v>157.14179999999999</v>
      </c>
      <c r="AL126" s="124">
        <v>24.605263043999994</v>
      </c>
      <c r="AM126" s="125">
        <v>15.474213893999998</v>
      </c>
      <c r="AN126" s="139">
        <v>403.95359999999994</v>
      </c>
      <c r="AO126" s="138">
        <v>63.251054687999989</v>
      </c>
      <c r="AP126" s="125">
        <v>41.37226030799998</v>
      </c>
      <c r="AQ126" s="139">
        <v>2282.8865999999994</v>
      </c>
      <c r="AR126" s="138">
        <v>357.45438382800006</v>
      </c>
      <c r="AS126" s="125">
        <v>238.15398856800002</v>
      </c>
      <c r="AT126" s="139">
        <v>4711.2342000000008</v>
      </c>
      <c r="AU126" s="138">
        <v>737.68505103600035</v>
      </c>
      <c r="AV126" s="125">
        <v>456.05544149399975</v>
      </c>
    </row>
    <row r="127" spans="1:48" x14ac:dyDescent="0.25">
      <c r="A127" s="13">
        <v>116</v>
      </c>
      <c r="B127" s="132" t="s">
        <v>620</v>
      </c>
      <c r="C127" s="121">
        <v>340</v>
      </c>
      <c r="D127" s="81">
        <v>0.01</v>
      </c>
      <c r="E127" s="81" t="s">
        <v>688</v>
      </c>
      <c r="F127" s="66">
        <v>37610</v>
      </c>
      <c r="G127" s="66">
        <v>40644</v>
      </c>
      <c r="H127" s="83" t="s">
        <v>308</v>
      </c>
      <c r="I127" s="63">
        <f t="shared" si="35"/>
        <v>13343.951999999999</v>
      </c>
      <c r="J127" s="15">
        <f t="shared" si="36"/>
        <v>2630.8935763200002</v>
      </c>
      <c r="K127" s="16">
        <f t="shared" si="37"/>
        <v>0.19716000000000003</v>
      </c>
      <c r="L127" s="17">
        <f t="shared" si="38"/>
        <v>2219.6038725399994</v>
      </c>
      <c r="M127" s="123">
        <v>1603.0059999999989</v>
      </c>
      <c r="N127" s="124">
        <v>316.04866295999989</v>
      </c>
      <c r="O127" s="125">
        <v>267.67095993999988</v>
      </c>
      <c r="P127" s="123">
        <v>2051.940000000001</v>
      </c>
      <c r="Q127" s="124">
        <v>404.56049039999982</v>
      </c>
      <c r="R127" s="125">
        <v>345.05868997999949</v>
      </c>
      <c r="S127" s="123">
        <v>3188.2899999999986</v>
      </c>
      <c r="T127" s="124">
        <v>628.60325640000053</v>
      </c>
      <c r="U127" s="125">
        <v>551.6844234399997</v>
      </c>
      <c r="V127" s="123">
        <v>1434.4159999999993</v>
      </c>
      <c r="W127" s="124">
        <v>282.80945855999988</v>
      </c>
      <c r="X127" s="125">
        <v>251.50488446000003</v>
      </c>
      <c r="Y127" s="123">
        <v>696.74199999999973</v>
      </c>
      <c r="Z127" s="124">
        <v>137.36965271999998</v>
      </c>
      <c r="AA127" s="125">
        <v>117.46758921999995</v>
      </c>
      <c r="AB127" s="123">
        <v>486.46599999999984</v>
      </c>
      <c r="AC127" s="124">
        <v>95.911636559999991</v>
      </c>
      <c r="AD127" s="125">
        <v>74.565040359999969</v>
      </c>
      <c r="AE127" s="123">
        <v>493.93999999999988</v>
      </c>
      <c r="AF127" s="124">
        <v>97.385210399999949</v>
      </c>
      <c r="AG127" s="125">
        <v>82.131558179999985</v>
      </c>
      <c r="AH127" s="123">
        <v>562.35200000000009</v>
      </c>
      <c r="AI127" s="124">
        <v>110.87332031999999</v>
      </c>
      <c r="AJ127" s="125">
        <v>87.829008739999963</v>
      </c>
      <c r="AK127" s="123">
        <v>335.83200000000005</v>
      </c>
      <c r="AL127" s="124">
        <v>66.212637119999997</v>
      </c>
      <c r="AM127" s="125">
        <v>54.19009101999999</v>
      </c>
      <c r="AN127" s="139">
        <v>575.47799999999984</v>
      </c>
      <c r="AO127" s="138">
        <v>113.46124247999998</v>
      </c>
      <c r="AP127" s="125">
        <v>91.650862460000013</v>
      </c>
      <c r="AQ127" s="139">
        <v>854.93399999999986</v>
      </c>
      <c r="AR127" s="138">
        <v>168.55878744</v>
      </c>
      <c r="AS127" s="125">
        <v>132.31068857999995</v>
      </c>
      <c r="AT127" s="139">
        <v>1060.556</v>
      </c>
      <c r="AU127" s="138">
        <v>209.09922095999994</v>
      </c>
      <c r="AV127" s="125">
        <v>163.54007616000013</v>
      </c>
    </row>
    <row r="128" spans="1:48" x14ac:dyDescent="0.25">
      <c r="A128" s="7">
        <v>117</v>
      </c>
      <c r="B128" s="132" t="s">
        <v>621</v>
      </c>
      <c r="C128" s="121">
        <v>100</v>
      </c>
      <c r="D128" s="81">
        <v>0.03</v>
      </c>
      <c r="E128" s="81" t="s">
        <v>688</v>
      </c>
      <c r="F128" s="66">
        <v>37617</v>
      </c>
      <c r="G128" s="66">
        <v>39934</v>
      </c>
      <c r="H128" s="83" t="s">
        <v>309</v>
      </c>
      <c r="I128" s="63">
        <f t="shared" si="35"/>
        <v>70893.036300000036</v>
      </c>
      <c r="J128" s="15">
        <f t="shared" si="36"/>
        <v>11181.958615599</v>
      </c>
      <c r="K128" s="16">
        <f t="shared" si="37"/>
        <v>0.15772999999999993</v>
      </c>
      <c r="L128" s="17">
        <f t="shared" si="38"/>
        <v>8919.0916588289983</v>
      </c>
      <c r="M128" s="123">
        <v>14053.504200000025</v>
      </c>
      <c r="N128" s="124">
        <v>2216.6592174660004</v>
      </c>
      <c r="O128" s="125">
        <v>1783.2235808800019</v>
      </c>
      <c r="P128" s="123">
        <v>12916.248500000018</v>
      </c>
      <c r="Q128" s="124">
        <v>2037.2798759049986</v>
      </c>
      <c r="R128" s="125">
        <v>1672.5852006000005</v>
      </c>
      <c r="S128" s="123">
        <v>12869.937600000003</v>
      </c>
      <c r="T128" s="124">
        <v>2029.975257648</v>
      </c>
      <c r="U128" s="125">
        <v>1715.776661141997</v>
      </c>
      <c r="V128" s="123">
        <v>7026.7006999999994</v>
      </c>
      <c r="W128" s="124">
        <v>1108.3215014110015</v>
      </c>
      <c r="X128" s="125">
        <v>942.55145778299959</v>
      </c>
      <c r="Y128" s="123">
        <v>1621.3427999999994</v>
      </c>
      <c r="Z128" s="124">
        <v>255.734399844</v>
      </c>
      <c r="AA128" s="125">
        <v>216.365160231</v>
      </c>
      <c r="AB128" s="123">
        <v>1061.1461000000006</v>
      </c>
      <c r="AC128" s="124">
        <v>167.37457435300004</v>
      </c>
      <c r="AD128" s="125">
        <v>120.270346942</v>
      </c>
      <c r="AE128" s="123">
        <v>1087.3890000000006</v>
      </c>
      <c r="AF128" s="124">
        <v>171.51386696999992</v>
      </c>
      <c r="AG128" s="125">
        <v>137.75091862100001</v>
      </c>
      <c r="AH128" s="123">
        <v>1261.0244000000005</v>
      </c>
      <c r="AI128" s="124">
        <v>198.901378612</v>
      </c>
      <c r="AJ128" s="125">
        <v>144.22636886700002</v>
      </c>
      <c r="AK128" s="123">
        <v>1000.2513999999999</v>
      </c>
      <c r="AL128" s="124">
        <v>157.76965332199993</v>
      </c>
      <c r="AM128" s="125">
        <v>118.45448072399996</v>
      </c>
      <c r="AN128" s="139">
        <v>1428.982300000001</v>
      </c>
      <c r="AO128" s="138">
        <v>225.39337817899991</v>
      </c>
      <c r="AP128" s="125">
        <v>173.42219023299987</v>
      </c>
      <c r="AQ128" s="139">
        <v>6326.4060999999992</v>
      </c>
      <c r="AR128" s="138">
        <v>997.86403415300038</v>
      </c>
      <c r="AS128" s="125">
        <v>710.16246712299994</v>
      </c>
      <c r="AT128" s="139">
        <v>10240.103199999987</v>
      </c>
      <c r="AU128" s="138">
        <v>1615.171477736</v>
      </c>
      <c r="AV128" s="125">
        <v>1184.3028256829994</v>
      </c>
    </row>
    <row r="129" spans="1:48" x14ac:dyDescent="0.25">
      <c r="A129" s="7">
        <v>118</v>
      </c>
      <c r="B129" s="132" t="s">
        <v>72</v>
      </c>
      <c r="C129" s="121">
        <v>102</v>
      </c>
      <c r="D129" s="81">
        <v>0.3</v>
      </c>
      <c r="E129" s="81" t="s">
        <v>688</v>
      </c>
      <c r="F129" s="66">
        <v>37575</v>
      </c>
      <c r="G129" s="66">
        <v>39508</v>
      </c>
      <c r="H129" s="83" t="s">
        <v>310</v>
      </c>
      <c r="I129" s="63">
        <f t="shared" si="35"/>
        <v>660773.8758642599</v>
      </c>
      <c r="J129" s="15">
        <f t="shared" si="36"/>
        <v>95058.929781832427</v>
      </c>
      <c r="K129" s="16">
        <f t="shared" si="37"/>
        <v>0.14385999999999999</v>
      </c>
      <c r="L129" s="17">
        <f t="shared" si="38"/>
        <v>73775.743744998865</v>
      </c>
      <c r="M129" s="123">
        <v>100261.15600320019</v>
      </c>
      <c r="N129" s="124">
        <v>14423.569902620353</v>
      </c>
      <c r="O129" s="125">
        <v>11324.747204824927</v>
      </c>
      <c r="P129" s="123">
        <v>109327.78262207998</v>
      </c>
      <c r="Q129" s="124">
        <v>15727.894808012421</v>
      </c>
      <c r="R129" s="125">
        <v>12629.335269069103</v>
      </c>
      <c r="S129" s="123">
        <v>83461.379614079851</v>
      </c>
      <c r="T129" s="124">
        <v>12006.754071281552</v>
      </c>
      <c r="U129" s="125">
        <v>9981.3730006206351</v>
      </c>
      <c r="V129" s="123">
        <v>48897.77066111999</v>
      </c>
      <c r="W129" s="124">
        <v>7034.4332873087196</v>
      </c>
      <c r="X129" s="125">
        <v>5904.8003146476258</v>
      </c>
      <c r="Y129" s="123">
        <v>87835.826862719943</v>
      </c>
      <c r="Z129" s="124">
        <v>12636.062052470899</v>
      </c>
      <c r="AA129" s="125">
        <v>10365.791362384407</v>
      </c>
      <c r="AB129" s="123">
        <v>27714.946976639992</v>
      </c>
      <c r="AC129" s="124">
        <v>3987.0722720594326</v>
      </c>
      <c r="AD129" s="125">
        <v>2901.6977752565185</v>
      </c>
      <c r="AE129" s="123">
        <v>10961.598128639998</v>
      </c>
      <c r="AF129" s="124">
        <v>1576.9355067861504</v>
      </c>
      <c r="AG129" s="125">
        <v>1150.3524440005633</v>
      </c>
      <c r="AH129" s="123">
        <v>7397.4007449599994</v>
      </c>
      <c r="AI129" s="124">
        <v>1064.1900711699454</v>
      </c>
      <c r="AJ129" s="125">
        <v>758.96082915799661</v>
      </c>
      <c r="AK129" s="123">
        <v>9167.8816646400064</v>
      </c>
      <c r="AL129" s="124">
        <v>1318.8914562751104</v>
      </c>
      <c r="AM129" s="125">
        <v>962.94758507965378</v>
      </c>
      <c r="AN129" s="139">
        <v>28029.975621059981</v>
      </c>
      <c r="AO129" s="138">
        <v>4032.3922928456905</v>
      </c>
      <c r="AP129" s="125">
        <v>2942.6384730965183</v>
      </c>
      <c r="AQ129" s="139">
        <v>64427.290608000032</v>
      </c>
      <c r="AR129" s="138">
        <v>9268.510026866883</v>
      </c>
      <c r="AS129" s="125">
        <v>6477.7194457708938</v>
      </c>
      <c r="AT129" s="139">
        <v>83290.866357120016</v>
      </c>
      <c r="AU129" s="138">
        <v>11982.224034135279</v>
      </c>
      <c r="AV129" s="125">
        <v>8375.380041090024</v>
      </c>
    </row>
    <row r="130" spans="1:48" x14ac:dyDescent="0.25">
      <c r="A130" s="13">
        <v>119</v>
      </c>
      <c r="B130" s="132" t="s">
        <v>73</v>
      </c>
      <c r="C130" s="121">
        <v>103</v>
      </c>
      <c r="D130" s="81">
        <v>0.38700000000000001</v>
      </c>
      <c r="E130" s="81" t="s">
        <v>688</v>
      </c>
      <c r="F130" s="66">
        <v>35531</v>
      </c>
      <c r="G130" s="66">
        <v>39417</v>
      </c>
      <c r="H130" s="83" t="s">
        <v>445</v>
      </c>
      <c r="I130" s="63">
        <f t="shared" si="35"/>
        <v>1474627.2879999999</v>
      </c>
      <c r="J130" s="15">
        <f t="shared" si="36"/>
        <v>212139.88165167999</v>
      </c>
      <c r="K130" s="16">
        <f t="shared" si="37"/>
        <v>0.14385999999999999</v>
      </c>
      <c r="L130" s="17">
        <f t="shared" si="38"/>
        <v>164035.81896555203</v>
      </c>
      <c r="M130" s="123">
        <v>204706.81760000007</v>
      </c>
      <c r="N130" s="124">
        <v>29449.122779936006</v>
      </c>
      <c r="O130" s="125">
        <v>23147.032450128001</v>
      </c>
      <c r="P130" s="123">
        <v>215632.18239999987</v>
      </c>
      <c r="Q130" s="124">
        <v>31020.845760063985</v>
      </c>
      <c r="R130" s="125">
        <v>24908.395653152002</v>
      </c>
      <c r="S130" s="123">
        <v>216791.05599999987</v>
      </c>
      <c r="T130" s="124">
        <v>31187.561316160012</v>
      </c>
      <c r="U130" s="125">
        <v>25942.273650255996</v>
      </c>
      <c r="V130" s="123">
        <v>105466.72160000008</v>
      </c>
      <c r="W130" s="124">
        <v>15172.442569376002</v>
      </c>
      <c r="X130" s="125">
        <v>12735.400399952003</v>
      </c>
      <c r="Y130" s="123">
        <v>111571.77280000009</v>
      </c>
      <c r="Z130" s="124">
        <v>16050.715235008</v>
      </c>
      <c r="AA130" s="125">
        <v>13228.088182464006</v>
      </c>
      <c r="AB130" s="123">
        <v>45744.215999999979</v>
      </c>
      <c r="AC130" s="124">
        <v>6580.7629137599934</v>
      </c>
      <c r="AD130" s="125">
        <v>4807.0606717279979</v>
      </c>
      <c r="AE130" s="123">
        <v>41558.871999999967</v>
      </c>
      <c r="AF130" s="124">
        <v>5978.6593259200081</v>
      </c>
      <c r="AG130" s="125">
        <v>4654.0784512159944</v>
      </c>
      <c r="AH130" s="123">
        <v>28217.551999999992</v>
      </c>
      <c r="AI130" s="124">
        <v>4059.3770307199989</v>
      </c>
      <c r="AJ130" s="125">
        <v>2912.9641955520001</v>
      </c>
      <c r="AK130" s="123">
        <v>67422.612799999974</v>
      </c>
      <c r="AL130" s="124">
        <v>9699.4170774080067</v>
      </c>
      <c r="AM130" s="125">
        <v>7000.8974178559993</v>
      </c>
      <c r="AN130" s="139">
        <v>111444.35359999991</v>
      </c>
      <c r="AO130" s="138">
        <v>16032.384708896006</v>
      </c>
      <c r="AP130" s="125">
        <v>11711.634670175987</v>
      </c>
      <c r="AQ130" s="139">
        <v>173904.59840000008</v>
      </c>
      <c r="AR130" s="138">
        <v>25017.915525823959</v>
      </c>
      <c r="AS130" s="125">
        <v>17818.418751263995</v>
      </c>
      <c r="AT130" s="139">
        <v>152166.53279999999</v>
      </c>
      <c r="AU130" s="138">
        <v>21890.67740860803</v>
      </c>
      <c r="AV130" s="125">
        <v>15169.574471808</v>
      </c>
    </row>
    <row r="131" spans="1:48" x14ac:dyDescent="0.25">
      <c r="A131" s="7">
        <v>120</v>
      </c>
      <c r="B131" s="132" t="s">
        <v>74</v>
      </c>
      <c r="C131" s="121">
        <v>109</v>
      </c>
      <c r="D131" s="81">
        <v>0.06</v>
      </c>
      <c r="E131" s="81" t="s">
        <v>688</v>
      </c>
      <c r="F131" s="66">
        <v>33970</v>
      </c>
      <c r="G131" s="66">
        <v>40026</v>
      </c>
      <c r="H131" s="83" t="s">
        <v>311</v>
      </c>
      <c r="I131" s="63">
        <f t="shared" si="35"/>
        <v>93140.497199999969</v>
      </c>
      <c r="J131" s="15">
        <f t="shared" si="36"/>
        <v>14691.050623356003</v>
      </c>
      <c r="K131" s="16">
        <f t="shared" si="37"/>
        <v>0.15773000000000009</v>
      </c>
      <c r="L131" s="17">
        <f t="shared" si="38"/>
        <v>11611.947315359999</v>
      </c>
      <c r="M131" s="123">
        <v>12991.496999999996</v>
      </c>
      <c r="N131" s="124">
        <v>2049.1488218100003</v>
      </c>
      <c r="O131" s="125">
        <v>1650.5962222589999</v>
      </c>
      <c r="P131" s="123">
        <v>14197.447499999991</v>
      </c>
      <c r="Q131" s="124">
        <v>2239.3633941749981</v>
      </c>
      <c r="R131" s="125">
        <v>1829.5468397339991</v>
      </c>
      <c r="S131" s="123">
        <v>14434.729199999998</v>
      </c>
      <c r="T131" s="124">
        <v>2276.7898367160042</v>
      </c>
      <c r="U131" s="125">
        <v>1926.8238022739997</v>
      </c>
      <c r="V131" s="123">
        <v>7212.581100000004</v>
      </c>
      <c r="W131" s="124">
        <v>1137.640416902999</v>
      </c>
      <c r="X131" s="125">
        <v>963.91491807900047</v>
      </c>
      <c r="Y131" s="123">
        <v>4098.4530000000004</v>
      </c>
      <c r="Z131" s="124">
        <v>646.4489916900003</v>
      </c>
      <c r="AA131" s="125">
        <v>543.89148717299997</v>
      </c>
      <c r="AB131" s="123">
        <v>2203.6760999999992</v>
      </c>
      <c r="AC131" s="124">
        <v>347.58583125300015</v>
      </c>
      <c r="AD131" s="125">
        <v>268.95892331099998</v>
      </c>
      <c r="AE131" s="123">
        <v>3028.0254000000009</v>
      </c>
      <c r="AF131" s="124">
        <v>477.61044634200005</v>
      </c>
      <c r="AG131" s="125">
        <v>379.57985858100011</v>
      </c>
      <c r="AH131" s="123">
        <v>3368.3454000000002</v>
      </c>
      <c r="AI131" s="124">
        <v>531.28911994199996</v>
      </c>
      <c r="AJ131" s="125">
        <v>397.89460496100014</v>
      </c>
      <c r="AK131" s="123">
        <v>3938.2895999999973</v>
      </c>
      <c r="AL131" s="124">
        <v>621.18641860799994</v>
      </c>
      <c r="AM131" s="125">
        <v>461.23512053699977</v>
      </c>
      <c r="AN131" s="139">
        <v>7406.3162999999977</v>
      </c>
      <c r="AO131" s="138">
        <v>1168.1982699989992</v>
      </c>
      <c r="AP131" s="125">
        <v>877.80913783200003</v>
      </c>
      <c r="AQ131" s="139">
        <v>10767.741299999991</v>
      </c>
      <c r="AR131" s="138">
        <v>1698.3958352490029</v>
      </c>
      <c r="AS131" s="125">
        <v>1236.1352494770001</v>
      </c>
      <c r="AT131" s="139">
        <v>9493.3953000000001</v>
      </c>
      <c r="AU131" s="138">
        <v>1497.3932406689994</v>
      </c>
      <c r="AV131" s="125">
        <v>1075.561151142</v>
      </c>
    </row>
    <row r="132" spans="1:48" x14ac:dyDescent="0.25">
      <c r="A132" s="7">
        <v>121</v>
      </c>
      <c r="B132" s="132" t="s">
        <v>75</v>
      </c>
      <c r="C132" s="121">
        <v>108</v>
      </c>
      <c r="D132" s="81">
        <v>0.13800000000000001</v>
      </c>
      <c r="E132" s="81" t="s">
        <v>688</v>
      </c>
      <c r="F132" s="66">
        <v>36921</v>
      </c>
      <c r="G132" s="66">
        <v>39539</v>
      </c>
      <c r="H132" s="83" t="s">
        <v>312</v>
      </c>
      <c r="I132" s="63">
        <f t="shared" si="35"/>
        <v>485558.72457119991</v>
      </c>
      <c r="J132" s="15">
        <f t="shared" si="36"/>
        <v>75193.624087096017</v>
      </c>
      <c r="K132" s="16">
        <f t="shared" si="37"/>
        <v>0.15486</v>
      </c>
      <c r="L132" s="17">
        <f t="shared" si="38"/>
        <v>59794.777623110793</v>
      </c>
      <c r="M132" s="123">
        <v>70507.861250399976</v>
      </c>
      <c r="N132" s="124">
        <v>10918.847393236938</v>
      </c>
      <c r="O132" s="125">
        <v>8749.9699876582436</v>
      </c>
      <c r="P132" s="123">
        <v>65187.860068799935</v>
      </c>
      <c r="Q132" s="124">
        <v>10094.992010254362</v>
      </c>
      <c r="R132" s="125">
        <v>8294.1177903076077</v>
      </c>
      <c r="S132" s="123">
        <v>58255.949555999985</v>
      </c>
      <c r="T132" s="124">
        <v>9021.5163482421722</v>
      </c>
      <c r="U132" s="125">
        <v>7635.0787549578463</v>
      </c>
      <c r="V132" s="123">
        <v>57049.072239599969</v>
      </c>
      <c r="W132" s="124">
        <v>8834.619327024453</v>
      </c>
      <c r="X132" s="125">
        <v>7464.6493241816206</v>
      </c>
      <c r="Y132" s="123">
        <v>56023.198207200083</v>
      </c>
      <c r="Z132" s="124">
        <v>8675.7524743669946</v>
      </c>
      <c r="AA132" s="125">
        <v>7272.2730836684887</v>
      </c>
      <c r="AB132" s="123">
        <v>27090.699325200007</v>
      </c>
      <c r="AC132" s="124">
        <v>4195.2656975004757</v>
      </c>
      <c r="AD132" s="125">
        <v>3165.2121777423868</v>
      </c>
      <c r="AE132" s="123">
        <v>12303.478126799997</v>
      </c>
      <c r="AF132" s="124">
        <v>1905.3166227162465</v>
      </c>
      <c r="AG132" s="125">
        <v>1506.3414035672529</v>
      </c>
      <c r="AH132" s="123">
        <v>11206.559624400003</v>
      </c>
      <c r="AI132" s="124">
        <v>1735.4478234345834</v>
      </c>
      <c r="AJ132" s="125">
        <v>1265.25159720792</v>
      </c>
      <c r="AK132" s="123">
        <v>11951.532835199992</v>
      </c>
      <c r="AL132" s="124">
        <v>1850.8143748590721</v>
      </c>
      <c r="AM132" s="125">
        <v>1383.5178660277795</v>
      </c>
      <c r="AN132" s="139">
        <v>25078.649803199998</v>
      </c>
      <c r="AO132" s="138">
        <v>3883.6797085235494</v>
      </c>
      <c r="AP132" s="125">
        <v>2904.5319658442618</v>
      </c>
      <c r="AQ132" s="139">
        <v>41512.013827200019</v>
      </c>
      <c r="AR132" s="138">
        <v>6428.5504612801888</v>
      </c>
      <c r="AS132" s="125">
        <v>4661.3966163518817</v>
      </c>
      <c r="AT132" s="139">
        <v>49391.849707199995</v>
      </c>
      <c r="AU132" s="138">
        <v>7648.8218456569921</v>
      </c>
      <c r="AV132" s="125">
        <v>5492.4370555955047</v>
      </c>
    </row>
    <row r="133" spans="1:48" x14ac:dyDescent="0.25">
      <c r="A133" s="13">
        <v>122</v>
      </c>
      <c r="B133" s="132" t="s">
        <v>76</v>
      </c>
      <c r="C133" s="121">
        <v>111</v>
      </c>
      <c r="D133" s="81">
        <v>0.04</v>
      </c>
      <c r="E133" s="81" t="s">
        <v>688</v>
      </c>
      <c r="F133" s="66">
        <v>36504</v>
      </c>
      <c r="G133" s="66">
        <v>39934</v>
      </c>
      <c r="H133" s="83" t="s">
        <v>313</v>
      </c>
      <c r="I133" s="63">
        <f t="shared" si="35"/>
        <v>87350.824999999997</v>
      </c>
      <c r="J133" s="15">
        <f t="shared" si="36"/>
        <v>13777.845627250008</v>
      </c>
      <c r="K133" s="16">
        <f t="shared" si="37"/>
        <v>0.15773000000000009</v>
      </c>
      <c r="L133" s="17">
        <f t="shared" si="38"/>
        <v>10867.579693750002</v>
      </c>
      <c r="M133" s="123">
        <v>15515.600000000004</v>
      </c>
      <c r="N133" s="124">
        <v>2447.2755880000027</v>
      </c>
      <c r="O133" s="125">
        <v>1967.7705192499989</v>
      </c>
      <c r="P133" s="123">
        <v>13809.825000000001</v>
      </c>
      <c r="Q133" s="124">
        <v>2178.22369725</v>
      </c>
      <c r="R133" s="125">
        <v>1796.7073224999995</v>
      </c>
      <c r="S133" s="123">
        <v>14833.199999999999</v>
      </c>
      <c r="T133" s="124">
        <v>2339.6406360000037</v>
      </c>
      <c r="U133" s="125">
        <v>1983.3165612500004</v>
      </c>
      <c r="V133" s="123">
        <v>6117.85</v>
      </c>
      <c r="W133" s="124">
        <v>964.96848050000051</v>
      </c>
      <c r="X133" s="125">
        <v>842.2689865000001</v>
      </c>
      <c r="Y133" s="123">
        <v>1796.05</v>
      </c>
      <c r="Z133" s="124">
        <v>283.29096649999997</v>
      </c>
      <c r="AA133" s="125">
        <v>231.61120874999995</v>
      </c>
      <c r="AB133" s="123">
        <v>341.47499999999997</v>
      </c>
      <c r="AC133" s="124">
        <v>53.860851750000009</v>
      </c>
      <c r="AD133" s="125">
        <v>40.289288499999998</v>
      </c>
      <c r="AE133" s="123">
        <v>399.22499999999997</v>
      </c>
      <c r="AF133" s="124">
        <v>62.969759249999996</v>
      </c>
      <c r="AG133" s="125">
        <v>46.275336999999986</v>
      </c>
      <c r="AH133" s="123">
        <v>0</v>
      </c>
      <c r="AI133" s="124">
        <v>0</v>
      </c>
      <c r="AJ133" s="125">
        <v>0</v>
      </c>
      <c r="AK133" s="123">
        <v>2435.2249999999995</v>
      </c>
      <c r="AL133" s="124">
        <v>384.10803925000005</v>
      </c>
      <c r="AM133" s="125">
        <v>278.08899799999989</v>
      </c>
      <c r="AN133" s="139">
        <v>4045.6000000000017</v>
      </c>
      <c r="AO133" s="138">
        <v>638.1124880000001</v>
      </c>
      <c r="AP133" s="125">
        <v>478.28635350000019</v>
      </c>
      <c r="AQ133" s="139">
        <v>14565.150000000001</v>
      </c>
      <c r="AR133" s="138">
        <v>2297.3611094999997</v>
      </c>
      <c r="AS133" s="125">
        <v>1690.8565597500017</v>
      </c>
      <c r="AT133" s="139">
        <v>13491.624999999996</v>
      </c>
      <c r="AU133" s="138">
        <v>2128.0340112500007</v>
      </c>
      <c r="AV133" s="125">
        <v>1512.1085587499992</v>
      </c>
    </row>
    <row r="134" spans="1:48" x14ac:dyDescent="0.25">
      <c r="A134" s="7">
        <v>123</v>
      </c>
      <c r="B134" s="132" t="s">
        <v>622</v>
      </c>
      <c r="C134" s="121">
        <v>350</v>
      </c>
      <c r="D134" s="81">
        <v>0.14499999999999999</v>
      </c>
      <c r="E134" s="81" t="s">
        <v>688</v>
      </c>
      <c r="F134" s="66">
        <v>36902</v>
      </c>
      <c r="G134" s="66">
        <v>39448</v>
      </c>
      <c r="H134" s="83" t="s">
        <v>314</v>
      </c>
      <c r="I134" s="63">
        <f t="shared" si="35"/>
        <v>395246.32820000005</v>
      </c>
      <c r="J134" s="15">
        <f t="shared" si="36"/>
        <v>58362.072822012007</v>
      </c>
      <c r="K134" s="16">
        <f t="shared" si="37"/>
        <v>0.14766000000000001</v>
      </c>
      <c r="L134" s="17">
        <f t="shared" si="38"/>
        <v>46435.16667395</v>
      </c>
      <c r="M134" s="123">
        <v>68141.100000000035</v>
      </c>
      <c r="N134" s="124">
        <v>10061.714825999994</v>
      </c>
      <c r="O134" s="125">
        <v>7959.7387944999991</v>
      </c>
      <c r="P134" s="123">
        <v>61482.560200000036</v>
      </c>
      <c r="Q134" s="124">
        <v>9078.5148391319963</v>
      </c>
      <c r="R134" s="125">
        <v>7376.5532497780005</v>
      </c>
      <c r="S134" s="123">
        <v>39307.659999999974</v>
      </c>
      <c r="T134" s="124">
        <v>5804.1690755999934</v>
      </c>
      <c r="U134" s="125">
        <v>4856.9865723999928</v>
      </c>
      <c r="V134" s="123">
        <v>66734.838399999964</v>
      </c>
      <c r="W134" s="124">
        <v>9854.0662381439979</v>
      </c>
      <c r="X134" s="125">
        <v>8286.4541459120046</v>
      </c>
      <c r="Y134" s="123">
        <v>53701.909599999941</v>
      </c>
      <c r="Z134" s="124">
        <v>7929.6239715360043</v>
      </c>
      <c r="AA134" s="125">
        <v>6604.5012413519989</v>
      </c>
      <c r="AB134" s="123">
        <v>23118.033599999999</v>
      </c>
      <c r="AC134" s="124">
        <v>3413.6088413760062</v>
      </c>
      <c r="AD134" s="125">
        <v>2530.8824168080018</v>
      </c>
      <c r="AE134" s="123">
        <v>9274.4344000000019</v>
      </c>
      <c r="AF134" s="124">
        <v>1369.4629835040018</v>
      </c>
      <c r="AG134" s="125">
        <v>1076.5746857600002</v>
      </c>
      <c r="AH134" s="123">
        <v>6982.7360000000017</v>
      </c>
      <c r="AI134" s="124">
        <v>1031.0707977599986</v>
      </c>
      <c r="AJ134" s="125">
        <v>728.81738997600098</v>
      </c>
      <c r="AK134" s="123">
        <v>9871.2960000000148</v>
      </c>
      <c r="AL134" s="124">
        <v>1457.5955673600017</v>
      </c>
      <c r="AM134" s="125">
        <v>1065.8562902719998</v>
      </c>
      <c r="AN134" s="139">
        <v>12122.625599999998</v>
      </c>
      <c r="AO134" s="138">
        <v>1790.026896096</v>
      </c>
      <c r="AP134" s="125">
        <v>1330.536492336</v>
      </c>
      <c r="AQ134" s="139">
        <v>16745.270400000027</v>
      </c>
      <c r="AR134" s="138">
        <v>2472.6066272640023</v>
      </c>
      <c r="AS134" s="125">
        <v>1757.0730756639994</v>
      </c>
      <c r="AT134" s="139">
        <v>27763.864000000001</v>
      </c>
      <c r="AU134" s="138">
        <v>4099.6121582400001</v>
      </c>
      <c r="AV134" s="125">
        <v>2861.1923191920018</v>
      </c>
    </row>
    <row r="135" spans="1:48" x14ac:dyDescent="0.25">
      <c r="A135" s="7">
        <v>124</v>
      </c>
      <c r="B135" s="132" t="s">
        <v>624</v>
      </c>
      <c r="C135" s="121">
        <v>349</v>
      </c>
      <c r="D135" s="81">
        <v>0.14000000000000001</v>
      </c>
      <c r="E135" s="81" t="s">
        <v>688</v>
      </c>
      <c r="F135" s="66">
        <v>35748</v>
      </c>
      <c r="G135" s="66">
        <v>39387</v>
      </c>
      <c r="H135" s="83" t="s">
        <v>315</v>
      </c>
      <c r="I135" s="63">
        <f t="shared" si="35"/>
        <v>190791.76800000007</v>
      </c>
      <c r="J135" s="15">
        <f t="shared" si="36"/>
        <v>29874.175033439991</v>
      </c>
      <c r="K135" s="16">
        <f t="shared" si="37"/>
        <v>0.15657999999999989</v>
      </c>
      <c r="L135" s="17">
        <f t="shared" si="38"/>
        <v>24100.315871519993</v>
      </c>
      <c r="M135" s="123">
        <v>30404.994000000017</v>
      </c>
      <c r="N135" s="124">
        <v>4760.8139605200022</v>
      </c>
      <c r="O135" s="125">
        <v>3835.9191825600028</v>
      </c>
      <c r="P135" s="123">
        <v>46222.464</v>
      </c>
      <c r="Q135" s="124">
        <v>7237.5134131200011</v>
      </c>
      <c r="R135" s="125">
        <v>5892.243370799999</v>
      </c>
      <c r="S135" s="123">
        <v>47712.948000000048</v>
      </c>
      <c r="T135" s="124">
        <v>7470.8933978399955</v>
      </c>
      <c r="U135" s="125">
        <v>6286.4136050999923</v>
      </c>
      <c r="V135" s="123">
        <v>13177.044000000011</v>
      </c>
      <c r="W135" s="124">
        <v>2063.2615495200012</v>
      </c>
      <c r="X135" s="125">
        <v>1762.9497087600014</v>
      </c>
      <c r="Y135" s="123">
        <v>9202.3019999999924</v>
      </c>
      <c r="Z135" s="124">
        <v>1440.8964471600018</v>
      </c>
      <c r="AA135" s="125">
        <v>1215.0214941000008</v>
      </c>
      <c r="AB135" s="123">
        <v>4940.3279999999895</v>
      </c>
      <c r="AC135" s="124">
        <v>773.55655823999859</v>
      </c>
      <c r="AD135" s="125">
        <v>574.76375333999943</v>
      </c>
      <c r="AE135" s="123">
        <v>4998.3900000000085</v>
      </c>
      <c r="AF135" s="124">
        <v>782.64790620000099</v>
      </c>
      <c r="AG135" s="125">
        <v>624.46405823999964</v>
      </c>
      <c r="AH135" s="123">
        <v>3802.4700000000003</v>
      </c>
      <c r="AI135" s="124">
        <v>595.39075259999879</v>
      </c>
      <c r="AJ135" s="125">
        <v>432.55783722000001</v>
      </c>
      <c r="AK135" s="123">
        <v>4190.2919999999995</v>
      </c>
      <c r="AL135" s="124">
        <v>656.11592136000002</v>
      </c>
      <c r="AM135" s="125">
        <v>488.38279427999981</v>
      </c>
      <c r="AN135" s="139">
        <v>4559.4719999999979</v>
      </c>
      <c r="AO135" s="138">
        <v>713.92212575999838</v>
      </c>
      <c r="AP135" s="125">
        <v>543.00801317999958</v>
      </c>
      <c r="AQ135" s="139">
        <v>11297.898000000019</v>
      </c>
      <c r="AR135" s="138">
        <v>1769.0248688399997</v>
      </c>
      <c r="AS135" s="125">
        <v>1290.9293053799988</v>
      </c>
      <c r="AT135" s="139">
        <v>10283.166000000007</v>
      </c>
      <c r="AU135" s="138">
        <v>1610.1381322799984</v>
      </c>
      <c r="AV135" s="125">
        <v>1153.6627485599993</v>
      </c>
    </row>
    <row r="136" spans="1:48" x14ac:dyDescent="0.25">
      <c r="A136" s="13">
        <v>125</v>
      </c>
      <c r="B136" s="132" t="s">
        <v>623</v>
      </c>
      <c r="C136" s="121">
        <v>348</v>
      </c>
      <c r="D136" s="81">
        <v>9.7000000000000003E-2</v>
      </c>
      <c r="E136" s="81" t="s">
        <v>688</v>
      </c>
      <c r="F136" s="66">
        <v>36269</v>
      </c>
      <c r="G136" s="66">
        <v>39387</v>
      </c>
      <c r="H136" s="83" t="s">
        <v>316</v>
      </c>
      <c r="I136" s="63">
        <f t="shared" ref="I136:I167" si="39">M136+P136+S136+V136+Y136+AB136+AE136+AH136+AK136+AN136+AQ136+AT136</f>
        <v>173128.42500000002</v>
      </c>
      <c r="J136" s="15">
        <f t="shared" ref="J136:J167" si="40">N136+Q136+T136+W136+Z136+AC136+AF136+AI136+AL136+AO136+AR136+AU136</f>
        <v>27108.448786499994</v>
      </c>
      <c r="K136" s="16">
        <f t="shared" si="37"/>
        <v>0.15657999999999994</v>
      </c>
      <c r="L136" s="17">
        <f t="shared" ref="L136:L167" si="41">O136+R136+U136+X136+AA136+AD136+AG136+AJ136+AM136+AP136+AS136+AV136</f>
        <v>21782.187393657001</v>
      </c>
      <c r="M136" s="123">
        <v>29597.037600000007</v>
      </c>
      <c r="N136" s="124">
        <v>4634.3041474079955</v>
      </c>
      <c r="O136" s="125">
        <v>3722.1841381620011</v>
      </c>
      <c r="P136" s="123">
        <v>41667.518399999986</v>
      </c>
      <c r="Q136" s="124">
        <v>6524.3000310720054</v>
      </c>
      <c r="R136" s="125">
        <v>5298.7234916129946</v>
      </c>
      <c r="S136" s="123">
        <v>41622.299999999988</v>
      </c>
      <c r="T136" s="124">
        <v>6517.2197339999966</v>
      </c>
      <c r="U136" s="125">
        <v>5468.9843600310014</v>
      </c>
      <c r="V136" s="123">
        <v>10457.921099999996</v>
      </c>
      <c r="W136" s="124">
        <v>1637.5012858380003</v>
      </c>
      <c r="X136" s="125">
        <v>1400.3738127959991</v>
      </c>
      <c r="Y136" s="123">
        <v>8271.0003000000015</v>
      </c>
      <c r="Z136" s="124">
        <v>1295.0732269739992</v>
      </c>
      <c r="AA136" s="125">
        <v>1088.0546274299993</v>
      </c>
      <c r="AB136" s="123">
        <v>5138.1788999999981</v>
      </c>
      <c r="AC136" s="124">
        <v>804.53605216200037</v>
      </c>
      <c r="AD136" s="125">
        <v>602.61248932500052</v>
      </c>
      <c r="AE136" s="123">
        <v>3795.8156999999992</v>
      </c>
      <c r="AF136" s="124">
        <v>594.34882230600022</v>
      </c>
      <c r="AG136" s="125">
        <v>474.02166240299999</v>
      </c>
      <c r="AH136" s="123">
        <v>3625.3542000000025</v>
      </c>
      <c r="AI136" s="124">
        <v>567.6579606360001</v>
      </c>
      <c r="AJ136" s="125">
        <v>413.600501259</v>
      </c>
      <c r="AK136" s="123">
        <v>4113.5088000000014</v>
      </c>
      <c r="AL136" s="124">
        <v>644.09320790399977</v>
      </c>
      <c r="AM136" s="125">
        <v>474.81389647800029</v>
      </c>
      <c r="AN136" s="139">
        <v>5171.9292000000023</v>
      </c>
      <c r="AO136" s="138">
        <v>809.82067413599998</v>
      </c>
      <c r="AP136" s="125">
        <v>613.4079996869998</v>
      </c>
      <c r="AQ136" s="139">
        <v>10215.976800000004</v>
      </c>
      <c r="AR136" s="138">
        <v>1599.617647343998</v>
      </c>
      <c r="AS136" s="125">
        <v>1173.5039023350018</v>
      </c>
      <c r="AT136" s="139">
        <v>9451.8840000000037</v>
      </c>
      <c r="AU136" s="138">
        <v>1479.9759967199991</v>
      </c>
      <c r="AV136" s="125">
        <v>1051.9065121380004</v>
      </c>
    </row>
    <row r="137" spans="1:48" x14ac:dyDescent="0.25">
      <c r="A137" s="7">
        <v>126</v>
      </c>
      <c r="B137" s="132" t="s">
        <v>625</v>
      </c>
      <c r="C137" s="121">
        <v>351</v>
      </c>
      <c r="D137" s="81">
        <v>5.5E-2</v>
      </c>
      <c r="E137" s="81" t="s">
        <v>688</v>
      </c>
      <c r="F137" s="66">
        <v>37244</v>
      </c>
      <c r="G137" s="66">
        <v>39479</v>
      </c>
      <c r="H137" s="83" t="s">
        <v>317</v>
      </c>
      <c r="I137" s="63">
        <f t="shared" si="39"/>
        <v>0</v>
      </c>
      <c r="J137" s="15">
        <f t="shared" si="40"/>
        <v>0</v>
      </c>
      <c r="K137" s="16" t="e">
        <f t="shared" si="37"/>
        <v>#DIV/0!</v>
      </c>
      <c r="L137" s="17">
        <f t="shared" si="41"/>
        <v>0</v>
      </c>
      <c r="M137" s="123">
        <v>0</v>
      </c>
      <c r="N137" s="124">
        <v>0</v>
      </c>
      <c r="O137" s="125">
        <v>0</v>
      </c>
      <c r="P137" s="123">
        <v>0</v>
      </c>
      <c r="Q137" s="124">
        <v>0</v>
      </c>
      <c r="R137" s="125">
        <v>0</v>
      </c>
      <c r="S137" s="123">
        <v>0</v>
      </c>
      <c r="T137" s="124">
        <v>0</v>
      </c>
      <c r="U137" s="125">
        <v>0</v>
      </c>
      <c r="V137" s="123">
        <v>0</v>
      </c>
      <c r="W137" s="124">
        <v>0</v>
      </c>
      <c r="X137" s="125">
        <v>0</v>
      </c>
      <c r="Y137" s="123">
        <v>0</v>
      </c>
      <c r="Z137" s="124">
        <v>0</v>
      </c>
      <c r="AA137" s="125">
        <v>0</v>
      </c>
      <c r="AB137" s="123">
        <v>0</v>
      </c>
      <c r="AC137" s="124">
        <v>0</v>
      </c>
      <c r="AD137" s="125">
        <v>0</v>
      </c>
      <c r="AE137" s="123">
        <v>0</v>
      </c>
      <c r="AF137" s="124">
        <v>0</v>
      </c>
      <c r="AG137" s="125">
        <v>0</v>
      </c>
      <c r="AH137" s="123">
        <v>0</v>
      </c>
      <c r="AI137" s="124">
        <v>0</v>
      </c>
      <c r="AJ137" s="125">
        <v>0</v>
      </c>
      <c r="AK137" s="123">
        <v>0</v>
      </c>
      <c r="AL137" s="124">
        <v>0</v>
      </c>
      <c r="AM137" s="125">
        <v>0</v>
      </c>
      <c r="AN137" s="139">
        <v>0</v>
      </c>
      <c r="AO137" s="138">
        <v>0</v>
      </c>
      <c r="AP137" s="125">
        <v>0</v>
      </c>
      <c r="AQ137" s="139">
        <v>0</v>
      </c>
      <c r="AR137" s="138">
        <v>0</v>
      </c>
      <c r="AS137" s="125">
        <v>0</v>
      </c>
      <c r="AT137" s="139">
        <v>0</v>
      </c>
      <c r="AU137" s="138">
        <v>0</v>
      </c>
      <c r="AV137" s="125">
        <v>0</v>
      </c>
    </row>
    <row r="138" spans="1:48" x14ac:dyDescent="0.25">
      <c r="A138" s="7">
        <v>127</v>
      </c>
      <c r="B138" s="132" t="s">
        <v>77</v>
      </c>
      <c r="C138" s="121">
        <v>117</v>
      </c>
      <c r="D138" s="81">
        <v>0.189</v>
      </c>
      <c r="E138" s="81" t="s">
        <v>688</v>
      </c>
      <c r="F138" s="66">
        <v>35846</v>
      </c>
      <c r="G138" s="66">
        <v>39995</v>
      </c>
      <c r="H138" s="83" t="s">
        <v>318</v>
      </c>
      <c r="I138" s="63">
        <f t="shared" si="39"/>
        <v>532909.36841999984</v>
      </c>
      <c r="J138" s="15">
        <f t="shared" si="40"/>
        <v>81476.51333773385</v>
      </c>
      <c r="K138" s="16">
        <f t="shared" si="37"/>
        <v>0.15289000000000014</v>
      </c>
      <c r="L138" s="17">
        <f t="shared" si="41"/>
        <v>64694.007059260795</v>
      </c>
      <c r="M138" s="123">
        <v>93990.024959999864</v>
      </c>
      <c r="N138" s="124">
        <v>14370.13491613441</v>
      </c>
      <c r="O138" s="125">
        <v>11472.630116329214</v>
      </c>
      <c r="P138" s="123">
        <v>102107.33909999997</v>
      </c>
      <c r="Q138" s="124">
        <v>15611.191074999011</v>
      </c>
      <c r="R138" s="125">
        <v>12698.825385355191</v>
      </c>
      <c r="S138" s="123">
        <v>103681.63104000007</v>
      </c>
      <c r="T138" s="124">
        <v>15851.88456970562</v>
      </c>
      <c r="U138" s="125">
        <v>13317.521222678401</v>
      </c>
      <c r="V138" s="123">
        <v>37828.536719999989</v>
      </c>
      <c r="W138" s="124">
        <v>5783.6049791207961</v>
      </c>
      <c r="X138" s="125">
        <v>4921.3539925133955</v>
      </c>
      <c r="Y138" s="123">
        <v>44627.024519999926</v>
      </c>
      <c r="Z138" s="124">
        <v>6823.0257788628051</v>
      </c>
      <c r="AA138" s="125">
        <v>5680.9256515362058</v>
      </c>
      <c r="AB138" s="123">
        <v>15230.125559999988</v>
      </c>
      <c r="AC138" s="124">
        <v>2328.5338968683977</v>
      </c>
      <c r="AD138" s="125">
        <v>1737.2684601791991</v>
      </c>
      <c r="AE138" s="123">
        <v>8370.2236800000028</v>
      </c>
      <c r="AF138" s="124">
        <v>1279.7234984351999</v>
      </c>
      <c r="AG138" s="125">
        <v>986.16572590380019</v>
      </c>
      <c r="AH138" s="123">
        <v>7047.2266799999934</v>
      </c>
      <c r="AI138" s="124">
        <v>1077.4504871052004</v>
      </c>
      <c r="AJ138" s="125">
        <v>750.30674191199989</v>
      </c>
      <c r="AK138" s="123">
        <v>8692.0610399999969</v>
      </c>
      <c r="AL138" s="124">
        <v>1328.9292124056012</v>
      </c>
      <c r="AM138" s="125">
        <v>958.03604597220044</v>
      </c>
      <c r="AN138" s="139">
        <v>15813.936059999989</v>
      </c>
      <c r="AO138" s="138">
        <v>2417.792684213402</v>
      </c>
      <c r="AP138" s="125">
        <v>1780.7942090640011</v>
      </c>
      <c r="AQ138" s="139">
        <v>43447.937520000021</v>
      </c>
      <c r="AR138" s="138">
        <v>6642.7551674327979</v>
      </c>
      <c r="AS138" s="125">
        <v>4708.8537400709993</v>
      </c>
      <c r="AT138" s="139">
        <v>52073.301539999971</v>
      </c>
      <c r="AU138" s="138">
        <v>7961.4870724506</v>
      </c>
      <c r="AV138" s="125">
        <v>5681.325767746197</v>
      </c>
    </row>
    <row r="139" spans="1:48" x14ac:dyDescent="0.25">
      <c r="A139" s="13">
        <v>128</v>
      </c>
      <c r="B139" s="132" t="s">
        <v>78</v>
      </c>
      <c r="C139" s="121">
        <v>118</v>
      </c>
      <c r="D139" s="81">
        <v>0.2</v>
      </c>
      <c r="E139" s="81" t="s">
        <v>688</v>
      </c>
      <c r="F139" s="66">
        <v>37613</v>
      </c>
      <c r="G139" s="66">
        <v>39630</v>
      </c>
      <c r="H139" s="83" t="s">
        <v>319</v>
      </c>
      <c r="I139" s="63">
        <f t="shared" si="39"/>
        <v>469544.40000000014</v>
      </c>
      <c r="J139" s="15">
        <f t="shared" si="40"/>
        <v>63895.601952000012</v>
      </c>
      <c r="K139" s="16">
        <f t="shared" si="37"/>
        <v>0.13607999999999998</v>
      </c>
      <c r="L139" s="17">
        <f t="shared" si="41"/>
        <v>49054.742979250019</v>
      </c>
      <c r="M139" s="123">
        <v>99643.425000000032</v>
      </c>
      <c r="N139" s="124">
        <v>13559.477273999997</v>
      </c>
      <c r="O139" s="125">
        <v>10490.893337499991</v>
      </c>
      <c r="P139" s="123">
        <v>108532.97500000011</v>
      </c>
      <c r="Q139" s="124">
        <v>14769.167238000002</v>
      </c>
      <c r="R139" s="125">
        <v>11693.823845500012</v>
      </c>
      <c r="S139" s="123">
        <v>98412.400000000052</v>
      </c>
      <c r="T139" s="124">
        <v>13391.959392000008</v>
      </c>
      <c r="U139" s="125">
        <v>10987.50942050001</v>
      </c>
      <c r="V139" s="123">
        <v>25332.975000000002</v>
      </c>
      <c r="W139" s="124">
        <v>3447.3112380000002</v>
      </c>
      <c r="X139" s="125">
        <v>2881.0942127499993</v>
      </c>
      <c r="Y139" s="123">
        <v>9285.9250000000011</v>
      </c>
      <c r="Z139" s="124">
        <v>1263.6286740000007</v>
      </c>
      <c r="AA139" s="125">
        <v>945.39525725000055</v>
      </c>
      <c r="AB139" s="123">
        <v>8040.074999999998</v>
      </c>
      <c r="AC139" s="124">
        <v>1094.0934060000004</v>
      </c>
      <c r="AD139" s="125">
        <v>670.66579174999993</v>
      </c>
      <c r="AE139" s="123">
        <v>8205.4249999999993</v>
      </c>
      <c r="AF139" s="124">
        <v>1116.5942339999995</v>
      </c>
      <c r="AG139" s="125">
        <v>846.58556999999962</v>
      </c>
      <c r="AH139" s="123">
        <v>6713.7499999999982</v>
      </c>
      <c r="AI139" s="124">
        <v>913.60710000000074</v>
      </c>
      <c r="AJ139" s="125">
        <v>609.08278074999998</v>
      </c>
      <c r="AK139" s="123">
        <v>13412.449999999993</v>
      </c>
      <c r="AL139" s="124">
        <v>1825.1661960000006</v>
      </c>
      <c r="AM139" s="125">
        <v>1311.959004750001</v>
      </c>
      <c r="AN139" s="139">
        <v>11876.75</v>
      </c>
      <c r="AO139" s="138">
        <v>1616.1881400000013</v>
      </c>
      <c r="AP139" s="125">
        <v>1133.0131197500002</v>
      </c>
      <c r="AQ139" s="139">
        <v>44271.575000000012</v>
      </c>
      <c r="AR139" s="138">
        <v>6024.475926000011</v>
      </c>
      <c r="AS139" s="125">
        <v>4219.8432477500028</v>
      </c>
      <c r="AT139" s="139">
        <v>35816.674999999967</v>
      </c>
      <c r="AU139" s="138">
        <v>4873.9331339999953</v>
      </c>
      <c r="AV139" s="125">
        <v>3264.8773910000009</v>
      </c>
    </row>
    <row r="140" spans="1:48" x14ac:dyDescent="0.25">
      <c r="A140" s="7">
        <v>129</v>
      </c>
      <c r="B140" s="132" t="s">
        <v>462</v>
      </c>
      <c r="C140" s="121">
        <v>122</v>
      </c>
      <c r="D140" s="81">
        <v>0.115</v>
      </c>
      <c r="E140" s="81" t="s">
        <v>688</v>
      </c>
      <c r="F140" s="66">
        <v>37586</v>
      </c>
      <c r="G140" s="66">
        <v>39934</v>
      </c>
      <c r="H140" s="83" t="s">
        <v>320</v>
      </c>
      <c r="I140" s="63">
        <f t="shared" si="39"/>
        <v>91901.160000000033</v>
      </c>
      <c r="J140" s="15">
        <f t="shared" si="40"/>
        <v>13080.292102800007</v>
      </c>
      <c r="K140" s="16">
        <f t="shared" si="37"/>
        <v>0.14233000000000004</v>
      </c>
      <c r="L140" s="17">
        <f t="shared" si="41"/>
        <v>10338.112152680007</v>
      </c>
      <c r="M140" s="123">
        <v>15191.708999999992</v>
      </c>
      <c r="N140" s="124">
        <v>2162.2359419699987</v>
      </c>
      <c r="O140" s="125">
        <v>1705.0931089549997</v>
      </c>
      <c r="P140" s="123">
        <v>24980.816000000024</v>
      </c>
      <c r="Q140" s="124">
        <v>3555.5195412800031</v>
      </c>
      <c r="R140" s="125">
        <v>2806.826702335004</v>
      </c>
      <c r="S140" s="123">
        <v>30475.446500000013</v>
      </c>
      <c r="T140" s="124">
        <v>4337.5703003450035</v>
      </c>
      <c r="U140" s="125">
        <v>3597.4572965650013</v>
      </c>
      <c r="V140" s="123">
        <v>4396.6264999999994</v>
      </c>
      <c r="W140" s="124">
        <v>625.77184974500005</v>
      </c>
      <c r="X140" s="125">
        <v>532.34129951000011</v>
      </c>
      <c r="Y140" s="123">
        <v>1749.1144999999997</v>
      </c>
      <c r="Z140" s="124">
        <v>248.95146678499998</v>
      </c>
      <c r="AA140" s="125">
        <v>193.74132757999999</v>
      </c>
      <c r="AB140" s="123">
        <v>1057.3810000000001</v>
      </c>
      <c r="AC140" s="124">
        <v>150.49703773000002</v>
      </c>
      <c r="AD140" s="125">
        <v>106.04630386000004</v>
      </c>
      <c r="AE140" s="123">
        <v>621.86899999999991</v>
      </c>
      <c r="AF140" s="124">
        <v>88.510614770000018</v>
      </c>
      <c r="AG140" s="125">
        <v>66.278269590000008</v>
      </c>
      <c r="AH140" s="123">
        <v>373.57900000000001</v>
      </c>
      <c r="AI140" s="124">
        <v>53.17149907000001</v>
      </c>
      <c r="AJ140" s="125">
        <v>33.49695671500001</v>
      </c>
      <c r="AK140" s="123">
        <v>464.81399999999991</v>
      </c>
      <c r="AL140" s="124">
        <v>66.156976620000009</v>
      </c>
      <c r="AM140" s="125">
        <v>45.196272705000005</v>
      </c>
      <c r="AN140" s="139">
        <v>1540.9560000000004</v>
      </c>
      <c r="AO140" s="138">
        <v>219.32426748</v>
      </c>
      <c r="AP140" s="125">
        <v>168.40601285000005</v>
      </c>
      <c r="AQ140" s="139">
        <v>4781.7305000000015</v>
      </c>
      <c r="AR140" s="138">
        <v>680.58370206499967</v>
      </c>
      <c r="AS140" s="125">
        <v>480.25659712000015</v>
      </c>
      <c r="AT140" s="139">
        <v>6267.1179999999986</v>
      </c>
      <c r="AU140" s="138">
        <v>891.99890494000033</v>
      </c>
      <c r="AV140" s="125">
        <v>602.97200489500028</v>
      </c>
    </row>
    <row r="141" spans="1:48" x14ac:dyDescent="0.25">
      <c r="A141" s="7">
        <v>130</v>
      </c>
      <c r="B141" s="132" t="s">
        <v>463</v>
      </c>
      <c r="C141" s="121">
        <v>121</v>
      </c>
      <c r="D141" s="81">
        <v>3.5000000000000003E-2</v>
      </c>
      <c r="E141" s="81" t="s">
        <v>688</v>
      </c>
      <c r="F141" s="66">
        <v>37098</v>
      </c>
      <c r="G141" s="66">
        <v>39934</v>
      </c>
      <c r="H141" s="83" t="s">
        <v>321</v>
      </c>
      <c r="I141" s="63">
        <f t="shared" si="39"/>
        <v>68858.963099999994</v>
      </c>
      <c r="J141" s="15">
        <f t="shared" si="40"/>
        <v>10861.124249763003</v>
      </c>
      <c r="K141" s="16">
        <f t="shared" si="37"/>
        <v>0.15773000000000006</v>
      </c>
      <c r="L141" s="17">
        <f t="shared" si="41"/>
        <v>8663.4789814589985</v>
      </c>
      <c r="M141" s="123">
        <v>11962.806300000002</v>
      </c>
      <c r="N141" s="124">
        <v>1886.8934376990005</v>
      </c>
      <c r="O141" s="125">
        <v>1522.323418746</v>
      </c>
      <c r="P141" s="123">
        <v>13358.062200000009</v>
      </c>
      <c r="Q141" s="124">
        <v>2106.9671508060005</v>
      </c>
      <c r="R141" s="125">
        <v>1723.3987586939995</v>
      </c>
      <c r="S141" s="123">
        <v>9941.3660999999938</v>
      </c>
      <c r="T141" s="124">
        <v>1568.0516749530004</v>
      </c>
      <c r="U141" s="125">
        <v>1327.3895984939991</v>
      </c>
      <c r="V141" s="123">
        <v>5840.6184000000021</v>
      </c>
      <c r="W141" s="124">
        <v>921.24074023200035</v>
      </c>
      <c r="X141" s="125">
        <v>773.54008301399961</v>
      </c>
      <c r="Y141" s="123">
        <v>3138.6248999999984</v>
      </c>
      <c r="Z141" s="124">
        <v>495.0553054770005</v>
      </c>
      <c r="AA141" s="125">
        <v>420.3094175550001</v>
      </c>
      <c r="AB141" s="123">
        <v>1111.1459999999993</v>
      </c>
      <c r="AC141" s="124">
        <v>175.26105857999991</v>
      </c>
      <c r="AD141" s="125">
        <v>135.11426246400003</v>
      </c>
      <c r="AE141" s="123">
        <v>1334.9579999999994</v>
      </c>
      <c r="AF141" s="124">
        <v>210.56292534000002</v>
      </c>
      <c r="AG141" s="125">
        <v>165.09902824500006</v>
      </c>
      <c r="AH141" s="123">
        <v>1208.0361000000005</v>
      </c>
      <c r="AI141" s="124">
        <v>190.54353405299992</v>
      </c>
      <c r="AJ141" s="125">
        <v>143.69918622899996</v>
      </c>
      <c r="AK141" s="123">
        <v>1998.3909000000003</v>
      </c>
      <c r="AL141" s="124">
        <v>315.20619665700008</v>
      </c>
      <c r="AM141" s="125">
        <v>231.87820690799998</v>
      </c>
      <c r="AN141" s="139">
        <v>6126.326399999999</v>
      </c>
      <c r="AO141" s="138">
        <v>966.30546307200007</v>
      </c>
      <c r="AP141" s="125">
        <v>730.22888541300006</v>
      </c>
      <c r="AQ141" s="139">
        <v>7946.9748</v>
      </c>
      <c r="AR141" s="138">
        <v>1253.476335203999</v>
      </c>
      <c r="AS141" s="125">
        <v>929.09861158200079</v>
      </c>
      <c r="AT141" s="139">
        <v>4891.653000000003</v>
      </c>
      <c r="AU141" s="138">
        <v>771.56042768999987</v>
      </c>
      <c r="AV141" s="125">
        <v>561.39952411499985</v>
      </c>
    </row>
    <row r="142" spans="1:48" x14ac:dyDescent="0.25">
      <c r="A142" s="13">
        <v>131</v>
      </c>
      <c r="B142" s="132" t="s">
        <v>79</v>
      </c>
      <c r="C142" s="121">
        <v>123</v>
      </c>
      <c r="D142" s="81">
        <v>9.5000000000000001E-2</v>
      </c>
      <c r="E142" s="81" t="s">
        <v>688</v>
      </c>
      <c r="F142" s="66">
        <v>36272</v>
      </c>
      <c r="G142" s="66">
        <v>39995</v>
      </c>
      <c r="H142" s="83" t="s">
        <v>322</v>
      </c>
      <c r="I142" s="63">
        <f t="shared" si="39"/>
        <v>0</v>
      </c>
      <c r="J142" s="15">
        <f t="shared" si="40"/>
        <v>0</v>
      </c>
      <c r="K142" s="16" t="e">
        <f t="shared" si="37"/>
        <v>#DIV/0!</v>
      </c>
      <c r="L142" s="17">
        <f t="shared" si="41"/>
        <v>0</v>
      </c>
      <c r="M142" s="123">
        <v>0</v>
      </c>
      <c r="N142" s="124">
        <v>0</v>
      </c>
      <c r="O142" s="125">
        <v>0</v>
      </c>
      <c r="P142" s="123">
        <v>0</v>
      </c>
      <c r="Q142" s="124">
        <v>0</v>
      </c>
      <c r="R142" s="125">
        <v>0</v>
      </c>
      <c r="S142" s="123">
        <v>0</v>
      </c>
      <c r="T142" s="124">
        <v>0</v>
      </c>
      <c r="U142" s="125">
        <v>0</v>
      </c>
      <c r="V142" s="123">
        <v>0</v>
      </c>
      <c r="W142" s="124">
        <v>0</v>
      </c>
      <c r="X142" s="125">
        <v>0</v>
      </c>
      <c r="Y142" s="123">
        <v>0</v>
      </c>
      <c r="Z142" s="124">
        <v>0</v>
      </c>
      <c r="AA142" s="125">
        <v>0</v>
      </c>
      <c r="AB142" s="123">
        <v>0</v>
      </c>
      <c r="AC142" s="124">
        <v>0</v>
      </c>
      <c r="AD142" s="125">
        <v>0</v>
      </c>
      <c r="AE142" s="123">
        <v>0</v>
      </c>
      <c r="AF142" s="124">
        <v>0</v>
      </c>
      <c r="AG142" s="125">
        <v>0</v>
      </c>
      <c r="AH142" s="123">
        <v>0</v>
      </c>
      <c r="AI142" s="124">
        <v>0</v>
      </c>
      <c r="AJ142" s="125">
        <v>0</v>
      </c>
      <c r="AK142" s="123">
        <v>0</v>
      </c>
      <c r="AL142" s="124">
        <v>0</v>
      </c>
      <c r="AM142" s="125">
        <v>0</v>
      </c>
      <c r="AN142" s="139">
        <v>0</v>
      </c>
      <c r="AO142" s="138">
        <v>0</v>
      </c>
      <c r="AP142" s="125">
        <v>0</v>
      </c>
      <c r="AQ142" s="139">
        <v>0</v>
      </c>
      <c r="AR142" s="138">
        <v>0</v>
      </c>
      <c r="AS142" s="125">
        <v>0</v>
      </c>
      <c r="AT142" s="139">
        <v>0</v>
      </c>
      <c r="AU142" s="138">
        <v>0</v>
      </c>
      <c r="AV142" s="125">
        <v>0</v>
      </c>
    </row>
    <row r="143" spans="1:48" x14ac:dyDescent="0.25">
      <c r="A143" s="7">
        <v>132</v>
      </c>
      <c r="B143" s="132" t="s">
        <v>80</v>
      </c>
      <c r="C143" s="121">
        <v>124</v>
      </c>
      <c r="D143" s="81">
        <v>7.4999999999999997E-2</v>
      </c>
      <c r="E143" s="81" t="s">
        <v>688</v>
      </c>
      <c r="F143" s="66">
        <v>36042</v>
      </c>
      <c r="G143" s="66">
        <v>39569</v>
      </c>
      <c r="H143" s="83" t="s">
        <v>323</v>
      </c>
      <c r="I143" s="63">
        <f t="shared" si="39"/>
        <v>35512.625100000005</v>
      </c>
      <c r="J143" s="15">
        <f t="shared" si="40"/>
        <v>5601.4063570230001</v>
      </c>
      <c r="K143" s="16">
        <f t="shared" si="37"/>
        <v>0.15772999999999998</v>
      </c>
      <c r="L143" s="17">
        <f t="shared" si="41"/>
        <v>4371.5396927700003</v>
      </c>
      <c r="M143" s="123">
        <v>5993.2718999999979</v>
      </c>
      <c r="N143" s="124">
        <v>945.31877678700062</v>
      </c>
      <c r="O143" s="125">
        <v>737.95918353899992</v>
      </c>
      <c r="P143" s="123">
        <v>6063.0252000000019</v>
      </c>
      <c r="Q143" s="124">
        <v>956.320964796</v>
      </c>
      <c r="R143" s="125">
        <v>742.60293662100014</v>
      </c>
      <c r="S143" s="123">
        <v>12699.154500000004</v>
      </c>
      <c r="T143" s="124">
        <v>2003.0376392849996</v>
      </c>
      <c r="U143" s="125">
        <v>1644.1029499800004</v>
      </c>
      <c r="V143" s="123">
        <v>2518.2102000000004</v>
      </c>
      <c r="W143" s="124">
        <v>397.1972948460002</v>
      </c>
      <c r="X143" s="125">
        <v>332.60777943900007</v>
      </c>
      <c r="Y143" s="123">
        <v>1814.1182999999996</v>
      </c>
      <c r="Z143" s="124">
        <v>286.14087945900002</v>
      </c>
      <c r="AA143" s="125">
        <v>223.39190654999999</v>
      </c>
      <c r="AB143" s="123">
        <v>936.89909999999998</v>
      </c>
      <c r="AC143" s="124">
        <v>147.777095043</v>
      </c>
      <c r="AD143" s="125">
        <v>114.720851094</v>
      </c>
      <c r="AE143" s="123">
        <v>0</v>
      </c>
      <c r="AF143" s="124">
        <v>0</v>
      </c>
      <c r="AG143" s="125">
        <v>0</v>
      </c>
      <c r="AH143" s="123">
        <v>61.680900000000001</v>
      </c>
      <c r="AI143" s="124">
        <v>9.7289283569999991</v>
      </c>
      <c r="AJ143" s="125">
        <v>7.075729548</v>
      </c>
      <c r="AK143" s="123">
        <v>20.445300000000003</v>
      </c>
      <c r="AL143" s="124">
        <v>3.2248371690000002</v>
      </c>
      <c r="AM143" s="125">
        <v>2.6366636880000001</v>
      </c>
      <c r="AN143" s="139">
        <v>945.16830000000004</v>
      </c>
      <c r="AO143" s="138">
        <v>149.08139595899996</v>
      </c>
      <c r="AP143" s="125">
        <v>101.8982025</v>
      </c>
      <c r="AQ143" s="139">
        <v>2077.7396999999992</v>
      </c>
      <c r="AR143" s="138">
        <v>327.72188288099989</v>
      </c>
      <c r="AS143" s="125">
        <v>221.64180014700008</v>
      </c>
      <c r="AT143" s="139">
        <v>2382.9117000000006</v>
      </c>
      <c r="AU143" s="138">
        <v>375.8566624410002</v>
      </c>
      <c r="AV143" s="125">
        <v>242.90168966399997</v>
      </c>
    </row>
    <row r="144" spans="1:48" x14ac:dyDescent="0.25">
      <c r="A144" s="7">
        <v>133</v>
      </c>
      <c r="B144" s="132" t="s">
        <v>81</v>
      </c>
      <c r="C144" s="121">
        <v>125</v>
      </c>
      <c r="D144" s="81">
        <v>0.52</v>
      </c>
      <c r="E144" s="81" t="s">
        <v>688</v>
      </c>
      <c r="F144" s="66">
        <v>36959</v>
      </c>
      <c r="G144" s="66">
        <v>39934</v>
      </c>
      <c r="H144" s="83" t="s">
        <v>324</v>
      </c>
      <c r="I144" s="63">
        <f t="shared" si="39"/>
        <v>988793.11029120022</v>
      </c>
      <c r="J144" s="15">
        <f t="shared" si="40"/>
        <v>131400.71642659762</v>
      </c>
      <c r="K144" s="16">
        <f t="shared" ref="K144:K204" si="42">J144/I144</f>
        <v>0.13289000000000001</v>
      </c>
      <c r="L144" s="17">
        <f t="shared" si="41"/>
        <v>99811.080536837675</v>
      </c>
      <c r="M144" s="123">
        <v>138841.79146799995</v>
      </c>
      <c r="N144" s="124">
        <v>18450.685668182534</v>
      </c>
      <c r="O144" s="125">
        <v>14210.995756197881</v>
      </c>
      <c r="P144" s="123">
        <v>156530.50968480014</v>
      </c>
      <c r="Q144" s="124">
        <v>20801.339432013065</v>
      </c>
      <c r="R144" s="125">
        <v>16174.195884088957</v>
      </c>
      <c r="S144" s="123">
        <v>198899.87054640005</v>
      </c>
      <c r="T144" s="124">
        <v>26431.803796911117</v>
      </c>
      <c r="U144" s="125">
        <v>21583.520938670226</v>
      </c>
      <c r="V144" s="123">
        <v>78046.508049599943</v>
      </c>
      <c r="W144" s="124">
        <v>10371.600454711332</v>
      </c>
      <c r="X144" s="125">
        <v>8545.1893839829117</v>
      </c>
      <c r="Y144" s="123">
        <v>78132.674172000057</v>
      </c>
      <c r="Z144" s="124">
        <v>10383.051070717076</v>
      </c>
      <c r="AA144" s="125">
        <v>8380.3007878354092</v>
      </c>
      <c r="AB144" s="123">
        <v>42330.276180000059</v>
      </c>
      <c r="AC144" s="124">
        <v>5625.2704015602012</v>
      </c>
      <c r="AD144" s="125">
        <v>3918.8831658577906</v>
      </c>
      <c r="AE144" s="123">
        <v>12375.5098416</v>
      </c>
      <c r="AF144" s="124">
        <v>1644.5815028502229</v>
      </c>
      <c r="AG144" s="125">
        <v>1271.2641561673206</v>
      </c>
      <c r="AH144" s="123">
        <v>16330.966156800001</v>
      </c>
      <c r="AI144" s="124">
        <v>2170.2220925771517</v>
      </c>
      <c r="AJ144" s="125">
        <v>1446.5034590681737</v>
      </c>
      <c r="AK144" s="123">
        <v>21799.945605600013</v>
      </c>
      <c r="AL144" s="124">
        <v>2896.9947715281842</v>
      </c>
      <c r="AM144" s="125">
        <v>1986.3483925565026</v>
      </c>
      <c r="AN144" s="139">
        <v>63271.666773599965</v>
      </c>
      <c r="AO144" s="138">
        <v>8408.1717975437059</v>
      </c>
      <c r="AP144" s="125">
        <v>5939.1485559048215</v>
      </c>
      <c r="AQ144" s="139">
        <v>93591.981667200045</v>
      </c>
      <c r="AR144" s="138">
        <v>12437.438443754229</v>
      </c>
      <c r="AS144" s="125">
        <v>8494.5460863631433</v>
      </c>
      <c r="AT144" s="139">
        <v>88641.41014560005</v>
      </c>
      <c r="AU144" s="138">
        <v>11779.556994248773</v>
      </c>
      <c r="AV144" s="125">
        <v>7860.1839701445379</v>
      </c>
    </row>
    <row r="145" spans="1:48" x14ac:dyDescent="0.25">
      <c r="A145" s="7"/>
      <c r="B145" s="132" t="s">
        <v>82</v>
      </c>
      <c r="C145" s="121">
        <v>127</v>
      </c>
      <c r="D145" s="81">
        <v>0.22500000000000001</v>
      </c>
      <c r="E145" s="81" t="s">
        <v>688</v>
      </c>
      <c r="F145" s="66">
        <v>36553</v>
      </c>
      <c r="G145" s="66">
        <v>39508</v>
      </c>
      <c r="H145" s="83" t="s">
        <v>325</v>
      </c>
      <c r="I145" s="63">
        <f t="shared" si="39"/>
        <v>0</v>
      </c>
      <c r="J145" s="15">
        <f t="shared" si="40"/>
        <v>-6403.77</v>
      </c>
      <c r="K145" s="16" t="e">
        <f t="shared" si="42"/>
        <v>#DIV/0!</v>
      </c>
      <c r="L145" s="17">
        <f t="shared" si="41"/>
        <v>-6403.77</v>
      </c>
      <c r="M145" s="123">
        <v>0</v>
      </c>
      <c r="N145" s="124">
        <v>-6000</v>
      </c>
      <c r="O145" s="125">
        <v>-6000</v>
      </c>
      <c r="P145" s="123">
        <v>0</v>
      </c>
      <c r="Q145" s="124">
        <v>0</v>
      </c>
      <c r="R145" s="125">
        <v>0</v>
      </c>
      <c r="S145" s="123">
        <v>0</v>
      </c>
      <c r="T145" s="124">
        <v>0</v>
      </c>
      <c r="U145" s="125">
        <v>0</v>
      </c>
      <c r="V145" s="123">
        <v>0</v>
      </c>
      <c r="W145" s="124">
        <v>0</v>
      </c>
      <c r="X145" s="125">
        <v>0</v>
      </c>
      <c r="Y145" s="123">
        <v>0</v>
      </c>
      <c r="Z145" s="124">
        <v>-403.77</v>
      </c>
      <c r="AA145" s="125">
        <v>-403.77</v>
      </c>
      <c r="AB145" s="123">
        <v>0</v>
      </c>
      <c r="AC145" s="124">
        <v>0</v>
      </c>
      <c r="AD145" s="125">
        <v>0</v>
      </c>
      <c r="AE145" s="123">
        <v>0</v>
      </c>
      <c r="AF145" s="124">
        <v>0</v>
      </c>
      <c r="AG145" s="125">
        <v>0</v>
      </c>
      <c r="AH145" s="123">
        <v>0</v>
      </c>
      <c r="AI145" s="124">
        <v>0</v>
      </c>
      <c r="AJ145" s="125">
        <v>0</v>
      </c>
      <c r="AK145" s="123">
        <v>0</v>
      </c>
      <c r="AL145" s="124">
        <v>0</v>
      </c>
      <c r="AM145" s="124">
        <v>0</v>
      </c>
      <c r="AN145" s="139">
        <v>0</v>
      </c>
      <c r="AO145" s="138">
        <v>0</v>
      </c>
      <c r="AP145" s="125">
        <v>0</v>
      </c>
      <c r="AQ145" s="139">
        <v>0</v>
      </c>
      <c r="AR145" s="138">
        <v>0</v>
      </c>
      <c r="AS145" s="125">
        <v>0</v>
      </c>
      <c r="AT145" s="139">
        <v>0</v>
      </c>
      <c r="AU145" s="138">
        <v>0</v>
      </c>
      <c r="AV145" s="125">
        <v>0</v>
      </c>
    </row>
    <row r="146" spans="1:48" x14ac:dyDescent="0.25">
      <c r="A146" s="7">
        <v>134</v>
      </c>
      <c r="B146" s="132" t="s">
        <v>83</v>
      </c>
      <c r="C146" s="121">
        <v>131</v>
      </c>
      <c r="D146" s="81">
        <v>0.02</v>
      </c>
      <c r="E146" s="81" t="s">
        <v>688</v>
      </c>
      <c r="F146" s="66">
        <v>37196</v>
      </c>
      <c r="G146" s="66">
        <v>39539</v>
      </c>
      <c r="H146" s="83" t="s">
        <v>326</v>
      </c>
      <c r="I146" s="63">
        <f t="shared" si="39"/>
        <v>52737.546000000017</v>
      </c>
      <c r="J146" s="15">
        <f t="shared" si="40"/>
        <v>8318.2931305799957</v>
      </c>
      <c r="K146" s="16">
        <f t="shared" si="42"/>
        <v>0.15772999999999987</v>
      </c>
      <c r="L146" s="17">
        <f t="shared" si="41"/>
        <v>6585.7917987329974</v>
      </c>
      <c r="M146" s="123">
        <v>8183.7354000000023</v>
      </c>
      <c r="N146" s="124">
        <v>1290.8205846419992</v>
      </c>
      <c r="O146" s="125">
        <v>1041.4260038489997</v>
      </c>
      <c r="P146" s="123">
        <v>9003.9993000000086</v>
      </c>
      <c r="Q146" s="124">
        <v>1420.2008095889983</v>
      </c>
      <c r="R146" s="125">
        <v>1157.8310520569985</v>
      </c>
      <c r="S146" s="123">
        <v>9048.6453000000056</v>
      </c>
      <c r="T146" s="124">
        <v>1427.2428231689978</v>
      </c>
      <c r="U146" s="125">
        <v>1205.1842123400002</v>
      </c>
      <c r="V146" s="123">
        <v>4609.6559999999981</v>
      </c>
      <c r="W146" s="124">
        <v>727.08104088000016</v>
      </c>
      <c r="X146" s="125">
        <v>615.03944827800035</v>
      </c>
      <c r="Y146" s="123">
        <v>2017.7877000000005</v>
      </c>
      <c r="Z146" s="124">
        <v>318.26565392100019</v>
      </c>
      <c r="AA146" s="125">
        <v>268.95453325199998</v>
      </c>
      <c r="AB146" s="123">
        <v>1117.0232999999998</v>
      </c>
      <c r="AC146" s="124">
        <v>176.18808510900004</v>
      </c>
      <c r="AD146" s="125">
        <v>130.19290000199993</v>
      </c>
      <c r="AE146" s="123">
        <v>733.93470000000013</v>
      </c>
      <c r="AF146" s="124">
        <v>115.76352023099997</v>
      </c>
      <c r="AG146" s="125">
        <v>90.226882325999981</v>
      </c>
      <c r="AH146" s="123">
        <v>1304.673</v>
      </c>
      <c r="AI146" s="124">
        <v>205.78607228999988</v>
      </c>
      <c r="AJ146" s="125">
        <v>152.63813016300003</v>
      </c>
      <c r="AK146" s="123">
        <v>1023.0900000000001</v>
      </c>
      <c r="AL146" s="124">
        <v>161.37198569999993</v>
      </c>
      <c r="AM146" s="125">
        <v>115.89031014299994</v>
      </c>
      <c r="AN146" s="139">
        <v>4065.0099000000037</v>
      </c>
      <c r="AO146" s="138">
        <v>641.17401152700006</v>
      </c>
      <c r="AP146" s="125">
        <v>480.25630368600008</v>
      </c>
      <c r="AQ146" s="139">
        <v>5985.3957000000028</v>
      </c>
      <c r="AR146" s="138">
        <v>944.07646376100001</v>
      </c>
      <c r="AS146" s="125">
        <v>684.52604206199999</v>
      </c>
      <c r="AT146" s="139">
        <v>5644.5956999999953</v>
      </c>
      <c r="AU146" s="138">
        <v>890.3220797609996</v>
      </c>
      <c r="AV146" s="125">
        <v>643.62598057499997</v>
      </c>
    </row>
    <row r="147" spans="1:48" x14ac:dyDescent="0.25">
      <c r="A147" s="7">
        <v>135</v>
      </c>
      <c r="B147" s="132" t="s">
        <v>84</v>
      </c>
      <c r="C147" s="121">
        <v>130</v>
      </c>
      <c r="D147" s="81">
        <v>0.03</v>
      </c>
      <c r="E147" s="81" t="s">
        <v>688</v>
      </c>
      <c r="F147" s="66">
        <v>36860</v>
      </c>
      <c r="G147" s="66">
        <v>39539</v>
      </c>
      <c r="H147" s="83" t="s">
        <v>327</v>
      </c>
      <c r="I147" s="63">
        <f t="shared" si="39"/>
        <v>44329.731899999999</v>
      </c>
      <c r="J147" s="15">
        <f t="shared" si="40"/>
        <v>6992.1286125869965</v>
      </c>
      <c r="K147" s="16">
        <f t="shared" si="42"/>
        <v>0.15772999999999993</v>
      </c>
      <c r="L147" s="17">
        <f t="shared" si="41"/>
        <v>5527.6778323889985</v>
      </c>
      <c r="M147" s="123">
        <v>5857.5728999999974</v>
      </c>
      <c r="N147" s="124">
        <v>923.91497351699923</v>
      </c>
      <c r="O147" s="125">
        <v>744.11343690900003</v>
      </c>
      <c r="P147" s="123">
        <v>5635.4237999999996</v>
      </c>
      <c r="Q147" s="124">
        <v>888.87539597399916</v>
      </c>
      <c r="R147" s="125">
        <v>731.00042226299911</v>
      </c>
      <c r="S147" s="123">
        <v>5667.4700999999968</v>
      </c>
      <c r="T147" s="124">
        <v>893.93005887300001</v>
      </c>
      <c r="U147" s="125">
        <v>757.32716043900007</v>
      </c>
      <c r="V147" s="123">
        <v>4021.8738000000003</v>
      </c>
      <c r="W147" s="124">
        <v>634.37015447399949</v>
      </c>
      <c r="X147" s="125">
        <v>536.5431777269996</v>
      </c>
      <c r="Y147" s="123">
        <v>2599.3649999999998</v>
      </c>
      <c r="Z147" s="124">
        <v>409.99784144999995</v>
      </c>
      <c r="AA147" s="125">
        <v>347.75481494400026</v>
      </c>
      <c r="AB147" s="123">
        <v>1502.2718999999995</v>
      </c>
      <c r="AC147" s="124">
        <v>236.95334678699996</v>
      </c>
      <c r="AD147" s="125">
        <v>175.14777819899993</v>
      </c>
      <c r="AE147" s="123">
        <v>1917.6809999999991</v>
      </c>
      <c r="AF147" s="124">
        <v>302.47582413000021</v>
      </c>
      <c r="AG147" s="125">
        <v>238.55881080300006</v>
      </c>
      <c r="AH147" s="123">
        <v>2115.7887000000001</v>
      </c>
      <c r="AI147" s="124">
        <v>333.72335165099975</v>
      </c>
      <c r="AJ147" s="125">
        <v>247.808693304</v>
      </c>
      <c r="AK147" s="123">
        <v>2347.8281999999995</v>
      </c>
      <c r="AL147" s="124">
        <v>370.32294198599976</v>
      </c>
      <c r="AM147" s="125">
        <v>275.08386155699998</v>
      </c>
      <c r="AN147" s="139">
        <v>3916.7046000000032</v>
      </c>
      <c r="AO147" s="138">
        <v>617.78181655800006</v>
      </c>
      <c r="AP147" s="125">
        <v>464.33506290899959</v>
      </c>
      <c r="AQ147" s="139">
        <v>4331.540100000002</v>
      </c>
      <c r="AR147" s="138">
        <v>683.21381997299977</v>
      </c>
      <c r="AS147" s="125">
        <v>507.23501226899953</v>
      </c>
      <c r="AT147" s="139">
        <v>4416.2118000000037</v>
      </c>
      <c r="AU147" s="138">
        <v>696.56908721399884</v>
      </c>
      <c r="AV147" s="125">
        <v>502.76960106599978</v>
      </c>
    </row>
    <row r="148" spans="1:48" x14ac:dyDescent="0.25">
      <c r="A148" s="7">
        <v>136</v>
      </c>
      <c r="B148" s="132" t="s">
        <v>626</v>
      </c>
      <c r="C148" s="121">
        <v>352</v>
      </c>
      <c r="D148" s="81">
        <v>9.1999999999999998E-2</v>
      </c>
      <c r="E148" s="81" t="s">
        <v>688</v>
      </c>
      <c r="F148" s="66">
        <v>35727</v>
      </c>
      <c r="G148" s="66">
        <v>39387</v>
      </c>
      <c r="H148" s="83" t="s">
        <v>328</v>
      </c>
      <c r="I148" s="63">
        <f t="shared" si="39"/>
        <v>190372.62520000007</v>
      </c>
      <c r="J148" s="15">
        <f t="shared" si="40"/>
        <v>29808.545653815989</v>
      </c>
      <c r="K148" s="16">
        <f t="shared" si="42"/>
        <v>0.15657999999999989</v>
      </c>
      <c r="L148" s="17">
        <f t="shared" si="41"/>
        <v>23450.138780927995</v>
      </c>
      <c r="M148" s="123">
        <v>38292.630800000028</v>
      </c>
      <c r="N148" s="124">
        <v>5995.8601306639985</v>
      </c>
      <c r="O148" s="125">
        <v>4851.1674345959991</v>
      </c>
      <c r="P148" s="123">
        <v>42141.536000000051</v>
      </c>
      <c r="Q148" s="124">
        <v>6598.521706879993</v>
      </c>
      <c r="R148" s="125">
        <v>5404.3373507120068</v>
      </c>
      <c r="S148" s="123">
        <v>36370.740799999985</v>
      </c>
      <c r="T148" s="124">
        <v>5694.9305944639909</v>
      </c>
      <c r="U148" s="125">
        <v>4823.133111735995</v>
      </c>
      <c r="V148" s="123">
        <v>7408.3796000000011</v>
      </c>
      <c r="W148" s="124">
        <v>1160.0040777680001</v>
      </c>
      <c r="X148" s="125">
        <v>969.26326557999948</v>
      </c>
      <c r="Y148" s="123">
        <v>3190.7372</v>
      </c>
      <c r="Z148" s="124">
        <v>499.60563077599994</v>
      </c>
      <c r="AA148" s="125">
        <v>393.33340321599991</v>
      </c>
      <c r="AB148" s="123">
        <v>1674.4892000000004</v>
      </c>
      <c r="AC148" s="124">
        <v>262.19151893599997</v>
      </c>
      <c r="AD148" s="125">
        <v>160.17589967999993</v>
      </c>
      <c r="AE148" s="123">
        <v>2701.9083999999998</v>
      </c>
      <c r="AF148" s="124">
        <v>423.06481727200003</v>
      </c>
      <c r="AG148" s="125">
        <v>314.89448850799994</v>
      </c>
      <c r="AH148" s="123">
        <v>2283.6687999999995</v>
      </c>
      <c r="AI148" s="124">
        <v>357.5768607039999</v>
      </c>
      <c r="AJ148" s="125">
        <v>247.45142506799996</v>
      </c>
      <c r="AK148" s="123">
        <v>5941.2291999999998</v>
      </c>
      <c r="AL148" s="124">
        <v>930.27766813599987</v>
      </c>
      <c r="AM148" s="125">
        <v>662.99587329599967</v>
      </c>
      <c r="AN148" s="139">
        <v>6588.4583999999977</v>
      </c>
      <c r="AO148" s="138">
        <v>1031.6208162719997</v>
      </c>
      <c r="AP148" s="125">
        <v>757.84492588800026</v>
      </c>
      <c r="AQ148" s="139">
        <v>25360.514800000019</v>
      </c>
      <c r="AR148" s="138">
        <v>3970.9494073840019</v>
      </c>
      <c r="AS148" s="125">
        <v>2834.3169695959982</v>
      </c>
      <c r="AT148" s="139">
        <v>18418.332000000006</v>
      </c>
      <c r="AU148" s="138">
        <v>2883.9424245600021</v>
      </c>
      <c r="AV148" s="125">
        <v>2031.2246330519984</v>
      </c>
    </row>
    <row r="149" spans="1:48" x14ac:dyDescent="0.25">
      <c r="A149" s="7">
        <v>137</v>
      </c>
      <c r="B149" s="132" t="s">
        <v>627</v>
      </c>
      <c r="C149" s="121">
        <v>353</v>
      </c>
      <c r="D149" s="81">
        <v>0.20699999999999999</v>
      </c>
      <c r="E149" s="81" t="s">
        <v>688</v>
      </c>
      <c r="F149" s="66">
        <v>35810</v>
      </c>
      <c r="G149" s="66">
        <v>39387</v>
      </c>
      <c r="H149" s="83" t="s">
        <v>328</v>
      </c>
      <c r="I149" s="63">
        <f t="shared" si="39"/>
        <v>86091.376799999969</v>
      </c>
      <c r="J149" s="15">
        <f t="shared" si="40"/>
        <v>12402.955349183989</v>
      </c>
      <c r="K149" s="16">
        <f t="shared" si="42"/>
        <v>0.14406733647665387</v>
      </c>
      <c r="L149" s="17">
        <f t="shared" si="41"/>
        <v>8686.1104919280006</v>
      </c>
      <c r="M149" s="123">
        <v>9.5928000000000804</v>
      </c>
      <c r="N149" s="124">
        <v>1.466643191999996</v>
      </c>
      <c r="O149" s="125">
        <v>1.1686077200000007</v>
      </c>
      <c r="P149" s="123">
        <v>9.1024000000000616</v>
      </c>
      <c r="Q149" s="124">
        <v>1.3916659359999972</v>
      </c>
      <c r="R149" s="125">
        <v>1.1337616159999973</v>
      </c>
      <c r="S149" s="123">
        <v>9.2632000000000261</v>
      </c>
      <c r="T149" s="124">
        <v>1.4162506479999946</v>
      </c>
      <c r="U149" s="125">
        <v>1.1901381519999998</v>
      </c>
      <c r="V149" s="123">
        <v>10.030400000000093</v>
      </c>
      <c r="W149" s="124">
        <v>1.5335478560000062</v>
      </c>
      <c r="X149" s="125">
        <v>1.3020152960000015</v>
      </c>
      <c r="Y149" s="123">
        <v>1927.4679999999928</v>
      </c>
      <c r="Z149" s="124">
        <v>294.69058251999951</v>
      </c>
      <c r="AA149" s="125">
        <v>242.77933821600038</v>
      </c>
      <c r="AB149" s="123">
        <v>9.4936000000000877</v>
      </c>
      <c r="AC149" s="124">
        <v>1.4514765039999984</v>
      </c>
      <c r="AD149" s="125">
        <v>1.0794468479999997</v>
      </c>
      <c r="AE149" s="123">
        <v>2899.9616000000105</v>
      </c>
      <c r="AF149" s="124">
        <v>417.20455639999716</v>
      </c>
      <c r="AG149" s="125">
        <v>299.74460523999988</v>
      </c>
      <c r="AH149" s="123">
        <v>4107.3335999999872</v>
      </c>
      <c r="AI149" s="124">
        <v>590.88101169599611</v>
      </c>
      <c r="AJ149" s="125">
        <v>409.01424931199995</v>
      </c>
      <c r="AK149" s="123">
        <v>9053.5424000000767</v>
      </c>
      <c r="AL149" s="124">
        <v>1302.4426096640061</v>
      </c>
      <c r="AM149" s="125">
        <v>909.76306911199958</v>
      </c>
      <c r="AN149" s="139">
        <v>9746.8520000000099</v>
      </c>
      <c r="AO149" s="138">
        <v>1402.1821287200016</v>
      </c>
      <c r="AP149" s="125">
        <v>930.42921325600037</v>
      </c>
      <c r="AQ149" s="139">
        <v>32692.524799999919</v>
      </c>
      <c r="AR149" s="138">
        <v>4703.1466177279781</v>
      </c>
      <c r="AS149" s="125">
        <v>3283.5423634000031</v>
      </c>
      <c r="AT149" s="139">
        <v>25616.211999999978</v>
      </c>
      <c r="AU149" s="138">
        <v>3685.14825832001</v>
      </c>
      <c r="AV149" s="125">
        <v>2604.9636837599974</v>
      </c>
    </row>
    <row r="150" spans="1:48" x14ac:dyDescent="0.25">
      <c r="A150" s="7">
        <v>138</v>
      </c>
      <c r="B150" s="132" t="s">
        <v>85</v>
      </c>
      <c r="C150" s="121">
        <v>133</v>
      </c>
      <c r="D150" s="81">
        <v>0.6</v>
      </c>
      <c r="E150" s="81" t="s">
        <v>688</v>
      </c>
      <c r="F150" s="66">
        <v>37589</v>
      </c>
      <c r="G150" s="66">
        <v>39508</v>
      </c>
      <c r="H150" s="83" t="s">
        <v>446</v>
      </c>
      <c r="I150" s="63">
        <f t="shared" si="39"/>
        <v>1502366.4847056002</v>
      </c>
      <c r="J150" s="15">
        <f t="shared" si="40"/>
        <v>207536.90619723167</v>
      </c>
      <c r="K150" s="16">
        <f t="shared" si="42"/>
        <v>0.13814000000000004</v>
      </c>
      <c r="L150" s="17">
        <f t="shared" si="41"/>
        <v>160768.3544131284</v>
      </c>
      <c r="M150" s="123">
        <v>256216.88832240013</v>
      </c>
      <c r="N150" s="124">
        <v>35393.800952856371</v>
      </c>
      <c r="O150" s="125">
        <v>27495.476447860001</v>
      </c>
      <c r="P150" s="123">
        <v>256745.04557099994</v>
      </c>
      <c r="Q150" s="124">
        <v>35466.760595177933</v>
      </c>
      <c r="R150" s="125">
        <v>28067.867190232166</v>
      </c>
      <c r="S150" s="123">
        <v>285617.45276400034</v>
      </c>
      <c r="T150" s="124">
        <v>39455.194924818948</v>
      </c>
      <c r="U150" s="125">
        <v>32485.628526138851</v>
      </c>
      <c r="V150" s="123">
        <v>127948.99664940007</v>
      </c>
      <c r="W150" s="124">
        <v>17674.874397148124</v>
      </c>
      <c r="X150" s="125">
        <v>14721.020265227917</v>
      </c>
      <c r="Y150" s="123">
        <v>139163.48342160013</v>
      </c>
      <c r="Z150" s="124">
        <v>19224.043599859833</v>
      </c>
      <c r="AA150" s="125">
        <v>15718.895318331455</v>
      </c>
      <c r="AB150" s="123">
        <v>43016.565115199963</v>
      </c>
      <c r="AC150" s="124">
        <v>5942.3083050137311</v>
      </c>
      <c r="AD150" s="125">
        <v>4268.433653359888</v>
      </c>
      <c r="AE150" s="123">
        <v>24995.465564400001</v>
      </c>
      <c r="AF150" s="124">
        <v>3452.8736130662137</v>
      </c>
      <c r="AG150" s="125">
        <v>2661.0401600701439</v>
      </c>
      <c r="AH150" s="123">
        <v>23751.2713692</v>
      </c>
      <c r="AI150" s="124">
        <v>3281.0006269412884</v>
      </c>
      <c r="AJ150" s="125">
        <v>2274.0627014014922</v>
      </c>
      <c r="AK150" s="123">
        <v>26641.792574399991</v>
      </c>
      <c r="AL150" s="124">
        <v>3680.2972262276153</v>
      </c>
      <c r="AM150" s="125">
        <v>2615.7031229701074</v>
      </c>
      <c r="AN150" s="139">
        <v>49359.741305400014</v>
      </c>
      <c r="AO150" s="138">
        <v>6818.5546639279555</v>
      </c>
      <c r="AP150" s="125">
        <v>4928.5854227695208</v>
      </c>
      <c r="AQ150" s="139">
        <v>109887.63435959999</v>
      </c>
      <c r="AR150" s="138">
        <v>15179.877810435142</v>
      </c>
      <c r="AS150" s="125">
        <v>10388.082935095068</v>
      </c>
      <c r="AT150" s="139">
        <v>159022.14768899977</v>
      </c>
      <c r="AU150" s="138">
        <v>21967.319481758484</v>
      </c>
      <c r="AV150" s="125">
        <v>15143.558669671809</v>
      </c>
    </row>
    <row r="151" spans="1:48" x14ac:dyDescent="0.25">
      <c r="A151" s="7">
        <v>139</v>
      </c>
      <c r="B151" s="132" t="s">
        <v>86</v>
      </c>
      <c r="C151" s="121">
        <v>134</v>
      </c>
      <c r="D151" s="81">
        <v>0.2</v>
      </c>
      <c r="E151" s="81" t="s">
        <v>688</v>
      </c>
      <c r="F151" s="66">
        <v>37099</v>
      </c>
      <c r="G151" s="66">
        <v>39479</v>
      </c>
      <c r="H151" s="83" t="s">
        <v>329</v>
      </c>
      <c r="I151" s="63">
        <f t="shared" si="39"/>
        <v>525294.43199999991</v>
      </c>
      <c r="J151" s="15">
        <f t="shared" si="40"/>
        <v>80312.26570848003</v>
      </c>
      <c r="K151" s="16">
        <f t="shared" si="42"/>
        <v>0.15289000000000008</v>
      </c>
      <c r="L151" s="17">
        <f t="shared" si="41"/>
        <v>63819.884640560005</v>
      </c>
      <c r="M151" s="123">
        <v>87598.752000000022</v>
      </c>
      <c r="N151" s="124">
        <v>13392.973193280004</v>
      </c>
      <c r="O151" s="125">
        <v>10691.489303360009</v>
      </c>
      <c r="P151" s="123">
        <v>98568.135999999926</v>
      </c>
      <c r="Q151" s="124">
        <v>15070.082313040004</v>
      </c>
      <c r="R151" s="125">
        <v>12288.408824319989</v>
      </c>
      <c r="S151" s="123">
        <v>101550.31200000005</v>
      </c>
      <c r="T151" s="124">
        <v>15526.027201680021</v>
      </c>
      <c r="U151" s="125">
        <v>13074.299590080005</v>
      </c>
      <c r="V151" s="123">
        <v>42261.959999999963</v>
      </c>
      <c r="W151" s="124">
        <v>6461.4310643999997</v>
      </c>
      <c r="X151" s="125">
        <v>5497.7156840000007</v>
      </c>
      <c r="Y151" s="123">
        <v>27493.151999999995</v>
      </c>
      <c r="Z151" s="124">
        <v>4203.4280092800063</v>
      </c>
      <c r="AA151" s="125">
        <v>3522.1056058400045</v>
      </c>
      <c r="AB151" s="123">
        <v>16827.223999999991</v>
      </c>
      <c r="AC151" s="124">
        <v>2572.7142773599985</v>
      </c>
      <c r="AD151" s="125">
        <v>1940.5817719999984</v>
      </c>
      <c r="AE151" s="123">
        <v>12767.808000000001</v>
      </c>
      <c r="AF151" s="124">
        <v>1952.0701651199997</v>
      </c>
      <c r="AG151" s="125">
        <v>1546.4305505600003</v>
      </c>
      <c r="AH151" s="123">
        <v>10824.720000000007</v>
      </c>
      <c r="AI151" s="124">
        <v>1654.9914408000009</v>
      </c>
      <c r="AJ151" s="125">
        <v>1194.7498976799995</v>
      </c>
      <c r="AK151" s="123">
        <v>12597.991999999991</v>
      </c>
      <c r="AL151" s="124">
        <v>1926.1069968800002</v>
      </c>
      <c r="AM151" s="125">
        <v>1434.6505864799981</v>
      </c>
      <c r="AN151" s="139">
        <v>17531.103999999999</v>
      </c>
      <c r="AO151" s="138">
        <v>2680.3304905600003</v>
      </c>
      <c r="AP151" s="125">
        <v>2012.3700647999992</v>
      </c>
      <c r="AQ151" s="139">
        <v>35561.640000000014</v>
      </c>
      <c r="AR151" s="138">
        <v>5437.0191395999991</v>
      </c>
      <c r="AS151" s="125">
        <v>3893.9049532800004</v>
      </c>
      <c r="AT151" s="139">
        <v>61711.631999999947</v>
      </c>
      <c r="AU151" s="138">
        <v>9435.091416479996</v>
      </c>
      <c r="AV151" s="125">
        <v>6723.1778081599978</v>
      </c>
    </row>
    <row r="152" spans="1:48" x14ac:dyDescent="0.25">
      <c r="A152" s="7">
        <v>140</v>
      </c>
      <c r="B152" s="132" t="s">
        <v>87</v>
      </c>
      <c r="C152" s="121">
        <v>135</v>
      </c>
      <c r="D152" s="81">
        <v>0.39600000000000002</v>
      </c>
      <c r="E152" s="81" t="s">
        <v>688</v>
      </c>
      <c r="F152" s="66">
        <v>37244</v>
      </c>
      <c r="G152" s="66">
        <v>39448</v>
      </c>
      <c r="H152" s="83" t="s">
        <v>330</v>
      </c>
      <c r="I152" s="63">
        <f t="shared" si="39"/>
        <v>309906.20959999994</v>
      </c>
      <c r="J152" s="15">
        <f t="shared" si="40"/>
        <v>44583.107313056011</v>
      </c>
      <c r="K152" s="16">
        <f t="shared" si="42"/>
        <v>0.14386000000000007</v>
      </c>
      <c r="L152" s="17">
        <f t="shared" si="41"/>
        <v>36155.224351568002</v>
      </c>
      <c r="M152" s="123">
        <v>79393.246400000004</v>
      </c>
      <c r="N152" s="124">
        <v>11421.512427104004</v>
      </c>
      <c r="O152" s="125">
        <v>8985.1107795360113</v>
      </c>
      <c r="P152" s="123">
        <v>98353.881599999993</v>
      </c>
      <c r="Q152" s="124">
        <v>14149.189406976002</v>
      </c>
      <c r="R152" s="125">
        <v>11363.746511055995</v>
      </c>
      <c r="S152" s="123">
        <v>95104.50719999992</v>
      </c>
      <c r="T152" s="124">
        <v>13681.734405792004</v>
      </c>
      <c r="U152" s="125">
        <v>11378.910271023993</v>
      </c>
      <c r="V152" s="123">
        <v>25680.391999999996</v>
      </c>
      <c r="W152" s="124">
        <v>3694.3811931200003</v>
      </c>
      <c r="X152" s="125">
        <v>3129.4559626079981</v>
      </c>
      <c r="Y152" s="123">
        <v>5314.0751999999993</v>
      </c>
      <c r="Z152" s="124">
        <v>764.48285827199959</v>
      </c>
      <c r="AA152" s="125">
        <v>641.80508683199992</v>
      </c>
      <c r="AB152" s="123">
        <v>1050.0416</v>
      </c>
      <c r="AC152" s="124">
        <v>151.05898457599997</v>
      </c>
      <c r="AD152" s="125">
        <v>104.66104417599999</v>
      </c>
      <c r="AE152" s="123">
        <v>1527.6671999999999</v>
      </c>
      <c r="AF152" s="124">
        <v>219.77020339199998</v>
      </c>
      <c r="AG152" s="125">
        <v>172.81647520000001</v>
      </c>
      <c r="AH152" s="123">
        <v>1280.3840000000002</v>
      </c>
      <c r="AI152" s="124">
        <v>184.19604223999997</v>
      </c>
      <c r="AJ152" s="125">
        <v>141.282410352</v>
      </c>
      <c r="AK152" s="123">
        <v>2202.0144</v>
      </c>
      <c r="AL152" s="124">
        <v>316.78179158399996</v>
      </c>
      <c r="AM152" s="125">
        <v>237.43581078399995</v>
      </c>
      <c r="AN152" s="139">
        <v>0</v>
      </c>
      <c r="AO152" s="138">
        <v>0</v>
      </c>
      <c r="AP152" s="125">
        <v>0</v>
      </c>
      <c r="AQ152" s="139">
        <v>0</v>
      </c>
      <c r="AR152" s="138">
        <v>0</v>
      </c>
      <c r="AS152" s="125">
        <v>0</v>
      </c>
      <c r="AT152" s="139">
        <v>0</v>
      </c>
      <c r="AU152" s="138">
        <v>0</v>
      </c>
      <c r="AV152" s="125">
        <v>0</v>
      </c>
    </row>
    <row r="153" spans="1:48" x14ac:dyDescent="0.25">
      <c r="A153" s="7">
        <v>141</v>
      </c>
      <c r="B153" s="132" t="s">
        <v>88</v>
      </c>
      <c r="C153" s="121">
        <v>136</v>
      </c>
      <c r="D153" s="81">
        <v>7.4999999999999997E-2</v>
      </c>
      <c r="E153" s="81" t="s">
        <v>688</v>
      </c>
      <c r="F153" s="66">
        <v>36985</v>
      </c>
      <c r="G153" s="66">
        <v>39569</v>
      </c>
      <c r="H153" s="83" t="s">
        <v>331</v>
      </c>
      <c r="I153" s="63">
        <f t="shared" si="39"/>
        <v>158052.44999999995</v>
      </c>
      <c r="J153" s="15">
        <f t="shared" si="40"/>
        <v>25010.594788499999</v>
      </c>
      <c r="K153" s="16">
        <f t="shared" si="42"/>
        <v>0.15824237326596333</v>
      </c>
      <c r="L153" s="17">
        <f t="shared" si="41"/>
        <v>20106.082496499985</v>
      </c>
      <c r="M153" s="123">
        <v>36416.824999999983</v>
      </c>
      <c r="N153" s="124">
        <v>5744.0258072500092</v>
      </c>
      <c r="O153" s="125">
        <v>4631.1837834999988</v>
      </c>
      <c r="P153" s="123">
        <v>40065.35</v>
      </c>
      <c r="Q153" s="124">
        <v>6319.5076554999987</v>
      </c>
      <c r="R153" s="125">
        <v>5179.2823227499985</v>
      </c>
      <c r="S153" s="123">
        <v>37533.27499999998</v>
      </c>
      <c r="T153" s="124">
        <v>6001.1053157499882</v>
      </c>
      <c r="U153" s="125">
        <v>5085.2494409999881</v>
      </c>
      <c r="V153" s="123">
        <v>6963.6500000000024</v>
      </c>
      <c r="W153" s="124">
        <v>1098.3765145</v>
      </c>
      <c r="X153" s="125">
        <v>952.97334924999973</v>
      </c>
      <c r="Y153" s="123">
        <v>1333.4</v>
      </c>
      <c r="Z153" s="124">
        <v>210.31718199999997</v>
      </c>
      <c r="AA153" s="125">
        <v>175.41880900000001</v>
      </c>
      <c r="AB153" s="123">
        <v>347.12500000000006</v>
      </c>
      <c r="AC153" s="124">
        <v>54.75202625</v>
      </c>
      <c r="AD153" s="125">
        <v>42.117827249999998</v>
      </c>
      <c r="AE153" s="123">
        <v>0</v>
      </c>
      <c r="AF153" s="124">
        <v>0</v>
      </c>
      <c r="AG153" s="125">
        <v>0</v>
      </c>
      <c r="AH153" s="123">
        <v>0</v>
      </c>
      <c r="AI153" s="124">
        <v>0</v>
      </c>
      <c r="AJ153" s="125">
        <v>0</v>
      </c>
      <c r="AK153" s="123">
        <v>2125.1000000000008</v>
      </c>
      <c r="AL153" s="124">
        <v>335.19202300000006</v>
      </c>
      <c r="AM153" s="125">
        <v>242.67571599999988</v>
      </c>
      <c r="AN153" s="139">
        <v>2141.4749999999999</v>
      </c>
      <c r="AO153" s="138">
        <v>337.77485174999975</v>
      </c>
      <c r="AP153" s="125">
        <v>242.83093724999995</v>
      </c>
      <c r="AQ153" s="139">
        <v>15737.699999999984</v>
      </c>
      <c r="AR153" s="138">
        <v>2482.3074210000023</v>
      </c>
      <c r="AS153" s="125">
        <v>1815.7877569999989</v>
      </c>
      <c r="AT153" s="139">
        <v>15388.55</v>
      </c>
      <c r="AU153" s="138">
        <v>2427.2359914999997</v>
      </c>
      <c r="AV153" s="125">
        <v>1738.5625535000011</v>
      </c>
    </row>
    <row r="154" spans="1:48" x14ac:dyDescent="0.25">
      <c r="A154" s="7">
        <v>142</v>
      </c>
      <c r="B154" s="132" t="s">
        <v>89</v>
      </c>
      <c r="C154" s="121">
        <v>143</v>
      </c>
      <c r="D154" s="81">
        <v>0.39</v>
      </c>
      <c r="E154" s="81" t="s">
        <v>688</v>
      </c>
      <c r="F154" s="66">
        <v>36196</v>
      </c>
      <c r="G154" s="66">
        <v>39417</v>
      </c>
      <c r="H154" s="83" t="s">
        <v>332</v>
      </c>
      <c r="I154" s="63">
        <f t="shared" si="39"/>
        <v>1018701.44</v>
      </c>
      <c r="J154" s="15">
        <f t="shared" si="40"/>
        <v>146550.38915840004</v>
      </c>
      <c r="K154" s="16">
        <f t="shared" si="42"/>
        <v>0.14386000000000004</v>
      </c>
      <c r="L154" s="17">
        <f t="shared" si="41"/>
        <v>114458.61059039996</v>
      </c>
      <c r="M154" s="123">
        <v>145675.40000000008</v>
      </c>
      <c r="N154" s="124">
        <v>20956.863044000016</v>
      </c>
      <c r="O154" s="125">
        <v>16510.28837920001</v>
      </c>
      <c r="P154" s="123">
        <v>141500.72</v>
      </c>
      <c r="Q154" s="124">
        <v>20356.293579200024</v>
      </c>
      <c r="R154" s="125">
        <v>16232.270454799986</v>
      </c>
      <c r="S154" s="123">
        <v>201674.51999999993</v>
      </c>
      <c r="T154" s="124">
        <v>29012.896447199983</v>
      </c>
      <c r="U154" s="125">
        <v>24080.576448399966</v>
      </c>
      <c r="V154" s="123">
        <v>105612.24000000002</v>
      </c>
      <c r="W154" s="124">
        <v>15193.376846400011</v>
      </c>
      <c r="X154" s="125">
        <v>12648.196641599985</v>
      </c>
      <c r="Y154" s="123">
        <v>90509.440000000002</v>
      </c>
      <c r="Z154" s="124">
        <v>13020.688038400003</v>
      </c>
      <c r="AA154" s="125">
        <v>10740.154659200003</v>
      </c>
      <c r="AB154" s="123">
        <v>42695</v>
      </c>
      <c r="AC154" s="124">
        <v>6142.1026999999995</v>
      </c>
      <c r="AD154" s="125">
        <v>4407.5413476000012</v>
      </c>
      <c r="AE154" s="123">
        <v>15754.640000000007</v>
      </c>
      <c r="AF154" s="124">
        <v>2266.4625104000002</v>
      </c>
      <c r="AG154" s="125">
        <v>1772.525646399997</v>
      </c>
      <c r="AH154" s="123">
        <v>12515.479999999994</v>
      </c>
      <c r="AI154" s="124">
        <v>1800.4769527999999</v>
      </c>
      <c r="AJ154" s="125">
        <v>1269.8944287999991</v>
      </c>
      <c r="AK154" s="123">
        <v>24230.519999999986</v>
      </c>
      <c r="AL154" s="124">
        <v>3485.8026072000002</v>
      </c>
      <c r="AM154" s="125">
        <v>2540.3289555999991</v>
      </c>
      <c r="AN154" s="139">
        <v>54339.279999999948</v>
      </c>
      <c r="AO154" s="138">
        <v>7817.2488207999995</v>
      </c>
      <c r="AP154" s="125">
        <v>5740.7998388000078</v>
      </c>
      <c r="AQ154" s="139">
        <v>87473.479999999967</v>
      </c>
      <c r="AR154" s="138">
        <v>12583.934832799991</v>
      </c>
      <c r="AS154" s="125">
        <v>8867.5619247999948</v>
      </c>
      <c r="AT154" s="139">
        <v>96720.719999999958</v>
      </c>
      <c r="AU154" s="138">
        <v>13914.242779199989</v>
      </c>
      <c r="AV154" s="125">
        <v>9648.471865200001</v>
      </c>
    </row>
    <row r="155" spans="1:48" x14ac:dyDescent="0.25">
      <c r="A155" s="7">
        <v>143</v>
      </c>
      <c r="B155" s="132" t="s">
        <v>90</v>
      </c>
      <c r="C155" s="121">
        <v>145</v>
      </c>
      <c r="D155" s="81">
        <v>7.4999999999999997E-2</v>
      </c>
      <c r="E155" s="81" t="s">
        <v>688</v>
      </c>
      <c r="F155" s="66">
        <v>37026</v>
      </c>
      <c r="G155" s="66">
        <v>39934</v>
      </c>
      <c r="H155" s="83" t="s">
        <v>333</v>
      </c>
      <c r="I155" s="63">
        <f t="shared" si="39"/>
        <v>131109.66880000004</v>
      </c>
      <c r="J155" s="15">
        <f t="shared" si="40"/>
        <v>20679.928059823997</v>
      </c>
      <c r="K155" s="16">
        <f t="shared" si="42"/>
        <v>0.15772999999999993</v>
      </c>
      <c r="L155" s="17">
        <f t="shared" si="41"/>
        <v>16399.536293663998</v>
      </c>
      <c r="M155" s="123">
        <v>26379.681200000039</v>
      </c>
      <c r="N155" s="124">
        <v>4160.8671156760001</v>
      </c>
      <c r="O155" s="125">
        <v>3354.925229232002</v>
      </c>
      <c r="P155" s="123">
        <v>28005.569600000006</v>
      </c>
      <c r="Q155" s="124">
        <v>4417.3184930080024</v>
      </c>
      <c r="R155" s="125">
        <v>3618.5703427479971</v>
      </c>
      <c r="S155" s="123">
        <v>24885.226799999997</v>
      </c>
      <c r="T155" s="124">
        <v>3925.1468231639979</v>
      </c>
      <c r="U155" s="125">
        <v>3312.0594788639974</v>
      </c>
      <c r="V155" s="123">
        <v>6720.7043999999951</v>
      </c>
      <c r="W155" s="124">
        <v>1060.0567050119998</v>
      </c>
      <c r="X155" s="125">
        <v>907.56408205200057</v>
      </c>
      <c r="Y155" s="123">
        <v>3225.2692000000011</v>
      </c>
      <c r="Z155" s="124">
        <v>508.72171091599972</v>
      </c>
      <c r="AA155" s="125">
        <v>428.68906202399961</v>
      </c>
      <c r="AB155" s="123">
        <v>892.8155999999999</v>
      </c>
      <c r="AC155" s="124">
        <v>140.82380458799994</v>
      </c>
      <c r="AD155" s="125">
        <v>106.75118962399998</v>
      </c>
      <c r="AE155" s="123">
        <v>1075.6827999999998</v>
      </c>
      <c r="AF155" s="124">
        <v>169.66744804399997</v>
      </c>
      <c r="AG155" s="125">
        <v>136.07058263999997</v>
      </c>
      <c r="AH155" s="123">
        <v>678.72599999999977</v>
      </c>
      <c r="AI155" s="124">
        <v>107.05545198000002</v>
      </c>
      <c r="AJ155" s="125">
        <v>78.810553859999985</v>
      </c>
      <c r="AK155" s="123">
        <v>949.19680000000005</v>
      </c>
      <c r="AL155" s="124">
        <v>149.71681126399997</v>
      </c>
      <c r="AM155" s="125">
        <v>111.64203862399998</v>
      </c>
      <c r="AN155" s="139">
        <v>5307.267200000002</v>
      </c>
      <c r="AO155" s="138">
        <v>837.11525545600045</v>
      </c>
      <c r="AP155" s="125">
        <v>611.0446523999999</v>
      </c>
      <c r="AQ155" s="139">
        <v>14140.60480000001</v>
      </c>
      <c r="AR155" s="138">
        <v>2230.3975951039965</v>
      </c>
      <c r="AS155" s="125">
        <v>1559.191069464001</v>
      </c>
      <c r="AT155" s="139">
        <v>18848.924400000014</v>
      </c>
      <c r="AU155" s="138">
        <v>2973.0408456120012</v>
      </c>
      <c r="AV155" s="125">
        <v>2174.2180121320007</v>
      </c>
    </row>
    <row r="156" spans="1:48" x14ac:dyDescent="0.25">
      <c r="A156" s="7">
        <v>144</v>
      </c>
      <c r="B156" s="132" t="s">
        <v>464</v>
      </c>
      <c r="C156" s="121">
        <v>147</v>
      </c>
      <c r="D156" s="81">
        <v>0.19</v>
      </c>
      <c r="E156" s="81" t="s">
        <v>688</v>
      </c>
      <c r="F156" s="66">
        <v>41064</v>
      </c>
      <c r="G156" s="66">
        <v>41064</v>
      </c>
      <c r="H156" s="83" t="s">
        <v>334</v>
      </c>
      <c r="I156" s="63">
        <f t="shared" si="39"/>
        <v>136223.53140000009</v>
      </c>
      <c r="J156" s="15">
        <f t="shared" si="40"/>
        <v>25659.570208440015</v>
      </c>
      <c r="K156" s="16">
        <f t="shared" si="42"/>
        <v>0.18836371326400658</v>
      </c>
      <c r="L156" s="17">
        <f t="shared" si="41"/>
        <v>21880.198118880009</v>
      </c>
      <c r="M156" s="123">
        <v>18788.041800000032</v>
      </c>
      <c r="N156" s="124">
        <v>3590.7705488159991</v>
      </c>
      <c r="O156" s="125">
        <v>3010.8171815520041</v>
      </c>
      <c r="P156" s="123">
        <v>32767.784400000011</v>
      </c>
      <c r="Q156" s="124">
        <v>6262.5789545280049</v>
      </c>
      <c r="R156" s="125">
        <v>5324.1872871059986</v>
      </c>
      <c r="S156" s="123">
        <v>46049.859600000011</v>
      </c>
      <c r="T156" s="124">
        <v>8801.0491667520109</v>
      </c>
      <c r="U156" s="125">
        <v>7694.8263286260062</v>
      </c>
      <c r="V156" s="123">
        <v>16296.713400000002</v>
      </c>
      <c r="W156" s="124">
        <v>3114.6278650079985</v>
      </c>
      <c r="X156" s="125">
        <v>2751.4188387120007</v>
      </c>
      <c r="Y156" s="123">
        <v>6891.1992000000037</v>
      </c>
      <c r="Z156" s="124">
        <v>1317.0459911040009</v>
      </c>
      <c r="AA156" s="125">
        <v>1142.9986876139997</v>
      </c>
      <c r="AB156" s="123">
        <v>2579.5793999999996</v>
      </c>
      <c r="AC156" s="124">
        <v>493.00921492800001</v>
      </c>
      <c r="AD156" s="125">
        <v>393.39811310400012</v>
      </c>
      <c r="AE156" s="123">
        <v>2871.9162000000015</v>
      </c>
      <c r="AF156" s="124">
        <v>548.88062414399997</v>
      </c>
      <c r="AG156" s="125">
        <v>459.12710879399992</v>
      </c>
      <c r="AH156" s="123">
        <v>157.06379999999999</v>
      </c>
      <c r="AI156" s="124">
        <v>30.018033455999998</v>
      </c>
      <c r="AJ156" s="125">
        <v>22.957429812000001</v>
      </c>
      <c r="AK156" s="123">
        <v>388.82160000000005</v>
      </c>
      <c r="AL156" s="124">
        <v>59.446934423999998</v>
      </c>
      <c r="AM156" s="125">
        <v>43.420664615999989</v>
      </c>
      <c r="AN156" s="139">
        <v>1530.6852000000008</v>
      </c>
      <c r="AO156" s="138">
        <v>234.02646022800002</v>
      </c>
      <c r="AP156" s="125">
        <v>179.59754273999999</v>
      </c>
      <c r="AQ156" s="139">
        <v>3166.5791999999997</v>
      </c>
      <c r="AR156" s="138">
        <v>484.13829388800013</v>
      </c>
      <c r="AS156" s="125">
        <v>339.19759435200007</v>
      </c>
      <c r="AT156" s="139">
        <v>4735.2876000000024</v>
      </c>
      <c r="AU156" s="138">
        <v>723.97812116400007</v>
      </c>
      <c r="AV156" s="125">
        <v>518.25134185199954</v>
      </c>
    </row>
    <row r="157" spans="1:48" x14ac:dyDescent="0.25">
      <c r="A157" s="7">
        <v>145</v>
      </c>
      <c r="B157" s="132" t="s">
        <v>91</v>
      </c>
      <c r="C157" s="121">
        <v>371</v>
      </c>
      <c r="D157" s="129">
        <v>0.11</v>
      </c>
      <c r="E157" s="71" t="s">
        <v>688</v>
      </c>
      <c r="F157" s="73">
        <v>41670</v>
      </c>
      <c r="G157" s="73">
        <v>41670</v>
      </c>
      <c r="H157" s="84" t="s">
        <v>447</v>
      </c>
      <c r="I157" s="63">
        <f t="shared" si="39"/>
        <v>96179.664600000033</v>
      </c>
      <c r="J157" s="15">
        <f t="shared" si="40"/>
        <v>18825.245752157996</v>
      </c>
      <c r="K157" s="16">
        <f t="shared" si="42"/>
        <v>0.1957299999999999</v>
      </c>
      <c r="L157" s="17">
        <f t="shared" si="41"/>
        <v>15786.469045121998</v>
      </c>
      <c r="M157" s="123">
        <v>21022.929000000004</v>
      </c>
      <c r="N157" s="124">
        <v>4114.8178931699977</v>
      </c>
      <c r="O157" s="125">
        <v>3469.578473982001</v>
      </c>
      <c r="P157" s="123">
        <v>25594.951200000021</v>
      </c>
      <c r="Q157" s="124">
        <v>5009.6997983760002</v>
      </c>
      <c r="R157" s="125">
        <v>4274.8028852340012</v>
      </c>
      <c r="S157" s="123">
        <v>22125.506999999991</v>
      </c>
      <c r="T157" s="124">
        <v>4330.6254851099975</v>
      </c>
      <c r="U157" s="125">
        <v>3811.9048584779953</v>
      </c>
      <c r="V157" s="123">
        <v>4119.7907999999998</v>
      </c>
      <c r="W157" s="124">
        <v>806.36665328399999</v>
      </c>
      <c r="X157" s="125">
        <v>709.11136913999997</v>
      </c>
      <c r="Y157" s="123">
        <v>1648.7219999999998</v>
      </c>
      <c r="Z157" s="124">
        <v>322.70435705999989</v>
      </c>
      <c r="AA157" s="125">
        <v>280.46571369600002</v>
      </c>
      <c r="AB157" s="123">
        <v>0</v>
      </c>
      <c r="AC157" s="124">
        <v>0</v>
      </c>
      <c r="AD157" s="125">
        <v>0</v>
      </c>
      <c r="AE157" s="123">
        <v>0</v>
      </c>
      <c r="AF157" s="124">
        <v>0</v>
      </c>
      <c r="AG157" s="125">
        <v>0</v>
      </c>
      <c r="AH157" s="123">
        <v>0</v>
      </c>
      <c r="AI157" s="124">
        <v>0</v>
      </c>
      <c r="AJ157" s="125">
        <v>0</v>
      </c>
      <c r="AK157" s="123">
        <v>0</v>
      </c>
      <c r="AL157" s="124">
        <v>0</v>
      </c>
      <c r="AM157" s="125">
        <v>0</v>
      </c>
      <c r="AN157" s="139">
        <v>1597.5498</v>
      </c>
      <c r="AO157" s="138">
        <v>312.68842235399995</v>
      </c>
      <c r="AP157" s="125">
        <v>225.88773062999999</v>
      </c>
      <c r="AQ157" s="139">
        <v>8506.4094000000023</v>
      </c>
      <c r="AR157" s="138">
        <v>1664.9595118620005</v>
      </c>
      <c r="AS157" s="125">
        <v>1228.6581591300001</v>
      </c>
      <c r="AT157" s="139">
        <v>11563.805400000007</v>
      </c>
      <c r="AU157" s="138">
        <v>2263.3836309420017</v>
      </c>
      <c r="AV157" s="125">
        <v>1786.0598548319986</v>
      </c>
    </row>
    <row r="158" spans="1:48" x14ac:dyDescent="0.25">
      <c r="A158" s="7">
        <v>146</v>
      </c>
      <c r="B158" s="132" t="s">
        <v>92</v>
      </c>
      <c r="C158" s="121">
        <v>148</v>
      </c>
      <c r="D158" s="81">
        <v>0.2</v>
      </c>
      <c r="E158" s="81" t="s">
        <v>688</v>
      </c>
      <c r="F158" s="66">
        <v>37001</v>
      </c>
      <c r="G158" s="66">
        <v>39448</v>
      </c>
      <c r="H158" s="83" t="s">
        <v>335</v>
      </c>
      <c r="I158" s="63">
        <f t="shared" si="39"/>
        <v>792839.06696960004</v>
      </c>
      <c r="J158" s="15">
        <f t="shared" si="40"/>
        <v>102791.58503260867</v>
      </c>
      <c r="K158" s="16">
        <f t="shared" si="42"/>
        <v>0.12965000000000002</v>
      </c>
      <c r="L158" s="17">
        <f t="shared" si="41"/>
        <v>76792.290403103572</v>
      </c>
      <c r="M158" s="123">
        <v>89996.48527360009</v>
      </c>
      <c r="N158" s="124">
        <v>11668.044315722242</v>
      </c>
      <c r="O158" s="125">
        <v>8873.6408191616065</v>
      </c>
      <c r="P158" s="123">
        <v>83738.031283199991</v>
      </c>
      <c r="Q158" s="124">
        <v>10856.635755866882</v>
      </c>
      <c r="R158" s="125">
        <v>8375.5257642051838</v>
      </c>
      <c r="S158" s="123">
        <v>119082.02703359988</v>
      </c>
      <c r="T158" s="124">
        <v>15438.98480490626</v>
      </c>
      <c r="U158" s="125">
        <v>12597.551370007153</v>
      </c>
      <c r="V158" s="123">
        <v>94135.355379199973</v>
      </c>
      <c r="W158" s="124">
        <v>12204.648824913282</v>
      </c>
      <c r="X158" s="125">
        <v>10009.23013563532</v>
      </c>
      <c r="Y158" s="123">
        <v>54821.295360000004</v>
      </c>
      <c r="Z158" s="124">
        <v>7107.5809434239964</v>
      </c>
      <c r="AA158" s="125">
        <v>5720.7993404308518</v>
      </c>
      <c r="AB158" s="123">
        <v>31394.867852800009</v>
      </c>
      <c r="AC158" s="124">
        <v>4070.344617115521</v>
      </c>
      <c r="AD158" s="125">
        <v>2778.2243165143036</v>
      </c>
      <c r="AE158" s="123">
        <v>24277.291033600024</v>
      </c>
      <c r="AF158" s="124">
        <v>3147.5507825062427</v>
      </c>
      <c r="AG158" s="125">
        <v>2358.1638869086687</v>
      </c>
      <c r="AH158" s="123">
        <v>16784.56245759999</v>
      </c>
      <c r="AI158" s="124">
        <v>2176.118522627838</v>
      </c>
      <c r="AJ158" s="125">
        <v>1511.1849268729593</v>
      </c>
      <c r="AK158" s="123">
        <v>26300.797478400029</v>
      </c>
      <c r="AL158" s="124">
        <v>3409.8983930745585</v>
      </c>
      <c r="AM158" s="125">
        <v>2388.6561961770235</v>
      </c>
      <c r="AN158" s="139">
        <v>48544.726028800003</v>
      </c>
      <c r="AO158" s="138">
        <v>6293.8237296339121</v>
      </c>
      <c r="AP158" s="125">
        <v>4418.4716984280349</v>
      </c>
      <c r="AQ158" s="139">
        <v>99938.542847999997</v>
      </c>
      <c r="AR158" s="138">
        <v>12957.032080243207</v>
      </c>
      <c r="AS158" s="125">
        <v>8819.675610411512</v>
      </c>
      <c r="AT158" s="139">
        <v>103825.08494080004</v>
      </c>
      <c r="AU158" s="138">
        <v>13460.922262574717</v>
      </c>
      <c r="AV158" s="125">
        <v>8941.1663383509695</v>
      </c>
    </row>
    <row r="159" spans="1:48" x14ac:dyDescent="0.25">
      <c r="A159" s="7">
        <v>147</v>
      </c>
      <c r="B159" s="132" t="s">
        <v>93</v>
      </c>
      <c r="C159" s="121">
        <v>149</v>
      </c>
      <c r="D159" s="81">
        <v>0.15</v>
      </c>
      <c r="E159" s="81" t="s">
        <v>688</v>
      </c>
      <c r="F159" s="66">
        <v>35422</v>
      </c>
      <c r="G159" s="66">
        <v>39508</v>
      </c>
      <c r="H159" s="83" t="s">
        <v>556</v>
      </c>
      <c r="I159" s="63">
        <f t="shared" si="39"/>
        <v>470901.8930000001</v>
      </c>
      <c r="J159" s="15">
        <f t="shared" si="40"/>
        <v>73733.818405939994</v>
      </c>
      <c r="K159" s="16">
        <f t="shared" si="42"/>
        <v>0.15657999999999994</v>
      </c>
      <c r="L159" s="17">
        <f t="shared" si="41"/>
        <v>58591.161095914969</v>
      </c>
      <c r="M159" s="123">
        <v>77252.202000000078</v>
      </c>
      <c r="N159" s="124">
        <v>12096.149789160003</v>
      </c>
      <c r="O159" s="125">
        <v>9727.9791089999962</v>
      </c>
      <c r="P159" s="123">
        <v>67034.224000000031</v>
      </c>
      <c r="Q159" s="124">
        <v>10496.218793920007</v>
      </c>
      <c r="R159" s="125">
        <v>8661.9290210399977</v>
      </c>
      <c r="S159" s="123">
        <v>76447.252500000002</v>
      </c>
      <c r="T159" s="124">
        <v>11970.110796450006</v>
      </c>
      <c r="U159" s="125">
        <v>10128.579516404994</v>
      </c>
      <c r="V159" s="123">
        <v>43385.656500000012</v>
      </c>
      <c r="W159" s="124">
        <v>6793.3260947700046</v>
      </c>
      <c r="X159" s="125">
        <v>5764.5345007399992</v>
      </c>
      <c r="Y159" s="123">
        <v>24612.787999999986</v>
      </c>
      <c r="Z159" s="124">
        <v>3853.8703450400012</v>
      </c>
      <c r="AA159" s="125">
        <v>3236.5959611450012</v>
      </c>
      <c r="AB159" s="123">
        <v>16878.427500000005</v>
      </c>
      <c r="AC159" s="124">
        <v>2642.8241779499972</v>
      </c>
      <c r="AD159" s="125">
        <v>1932.892258340001</v>
      </c>
      <c r="AE159" s="123">
        <v>13250.525999999987</v>
      </c>
      <c r="AF159" s="124">
        <v>2074.7673610800011</v>
      </c>
      <c r="AG159" s="125">
        <v>1661.3122092799995</v>
      </c>
      <c r="AH159" s="123">
        <v>9001.2485000000052</v>
      </c>
      <c r="AI159" s="124">
        <v>1409.4154901300001</v>
      </c>
      <c r="AJ159" s="125">
        <v>1040.3043677700002</v>
      </c>
      <c r="AK159" s="123">
        <v>15307.168</v>
      </c>
      <c r="AL159" s="124">
        <v>2396.796365439995</v>
      </c>
      <c r="AM159" s="125">
        <v>1781.7722404799983</v>
      </c>
      <c r="AN159" s="139">
        <v>22793.320000000011</v>
      </c>
      <c r="AO159" s="138">
        <v>3568.9780456000021</v>
      </c>
      <c r="AP159" s="125">
        <v>2690.69983288</v>
      </c>
      <c r="AQ159" s="139">
        <v>46151.283000000039</v>
      </c>
      <c r="AR159" s="138">
        <v>7226.3678921399951</v>
      </c>
      <c r="AS159" s="125">
        <v>5262.7811654700045</v>
      </c>
      <c r="AT159" s="139">
        <v>58787.796999999984</v>
      </c>
      <c r="AU159" s="138">
        <v>9204.99325426</v>
      </c>
      <c r="AV159" s="125">
        <v>6701.7809133649898</v>
      </c>
    </row>
    <row r="160" spans="1:48" x14ac:dyDescent="0.25">
      <c r="A160" s="7"/>
      <c r="B160" s="132" t="s">
        <v>465</v>
      </c>
      <c r="C160" s="121">
        <v>150</v>
      </c>
      <c r="D160" s="81">
        <v>0.1</v>
      </c>
      <c r="E160" s="81" t="s">
        <v>688</v>
      </c>
      <c r="F160" s="66">
        <v>41121</v>
      </c>
      <c r="G160" s="66">
        <v>41121</v>
      </c>
      <c r="H160" s="83" t="s">
        <v>336</v>
      </c>
      <c r="I160" s="63">
        <f t="shared" si="39"/>
        <v>0</v>
      </c>
      <c r="J160" s="15">
        <f t="shared" si="40"/>
        <v>-857.11</v>
      </c>
      <c r="K160" s="16" t="e">
        <f t="shared" si="42"/>
        <v>#DIV/0!</v>
      </c>
      <c r="L160" s="17">
        <f t="shared" si="41"/>
        <v>-857.11</v>
      </c>
      <c r="M160" s="123">
        <v>0</v>
      </c>
      <c r="N160" s="124">
        <v>-857.11</v>
      </c>
      <c r="O160" s="125">
        <v>-857.11</v>
      </c>
      <c r="P160" s="123">
        <v>0</v>
      </c>
      <c r="Q160" s="124">
        <v>0</v>
      </c>
      <c r="R160" s="125">
        <v>0</v>
      </c>
      <c r="S160" s="123">
        <v>0</v>
      </c>
      <c r="T160" s="124">
        <v>0</v>
      </c>
      <c r="U160" s="125">
        <v>0</v>
      </c>
      <c r="V160" s="123">
        <v>0</v>
      </c>
      <c r="W160" s="124">
        <v>0</v>
      </c>
      <c r="X160" s="125">
        <v>0</v>
      </c>
      <c r="Y160" s="123">
        <v>0</v>
      </c>
      <c r="Z160" s="124">
        <v>0</v>
      </c>
      <c r="AA160" s="125">
        <v>0</v>
      </c>
      <c r="AB160" s="123">
        <v>0</v>
      </c>
      <c r="AC160" s="124">
        <v>0</v>
      </c>
      <c r="AD160" s="125">
        <v>0</v>
      </c>
      <c r="AE160" s="123">
        <v>0</v>
      </c>
      <c r="AF160" s="124">
        <v>0</v>
      </c>
      <c r="AG160" s="125">
        <v>0</v>
      </c>
      <c r="AH160" s="123">
        <v>0</v>
      </c>
      <c r="AI160" s="124">
        <v>0</v>
      </c>
      <c r="AJ160" s="125">
        <v>0</v>
      </c>
      <c r="AK160" s="123">
        <v>0</v>
      </c>
      <c r="AL160" s="124">
        <v>0</v>
      </c>
      <c r="AM160" s="125">
        <v>0</v>
      </c>
      <c r="AN160" s="139">
        <v>0</v>
      </c>
      <c r="AO160" s="138">
        <v>0</v>
      </c>
      <c r="AP160" s="125">
        <v>0</v>
      </c>
      <c r="AQ160" s="139">
        <v>0</v>
      </c>
      <c r="AR160" s="138">
        <v>0</v>
      </c>
      <c r="AS160" s="125">
        <v>0</v>
      </c>
      <c r="AT160" s="139">
        <v>0</v>
      </c>
      <c r="AU160" s="138">
        <v>0</v>
      </c>
      <c r="AV160" s="125">
        <v>0</v>
      </c>
    </row>
    <row r="161" spans="1:48" x14ac:dyDescent="0.25">
      <c r="A161" s="7">
        <v>148</v>
      </c>
      <c r="B161" s="132" t="s">
        <v>94</v>
      </c>
      <c r="C161" s="121">
        <v>154</v>
      </c>
      <c r="D161" s="81">
        <v>0.63</v>
      </c>
      <c r="E161" s="81" t="s">
        <v>688</v>
      </c>
      <c r="F161" s="66">
        <v>34452</v>
      </c>
      <c r="G161" s="66">
        <v>39417</v>
      </c>
      <c r="H161" s="83" t="s">
        <v>337</v>
      </c>
      <c r="I161" s="63">
        <f t="shared" si="39"/>
        <v>485511.09643600037</v>
      </c>
      <c r="J161" s="15">
        <f t="shared" si="40"/>
        <v>66204.293110012979</v>
      </c>
      <c r="K161" s="16">
        <f t="shared" si="42"/>
        <v>0.13635999999999993</v>
      </c>
      <c r="L161" s="17">
        <f t="shared" si="41"/>
        <v>52711.650533977772</v>
      </c>
      <c r="M161" s="123">
        <v>170131.9891520002</v>
      </c>
      <c r="N161" s="124">
        <v>23199.198040766718</v>
      </c>
      <c r="O161" s="125">
        <v>17958.268373886203</v>
      </c>
      <c r="P161" s="123">
        <v>144112.20153200001</v>
      </c>
      <c r="Q161" s="124">
        <v>19651.139800903522</v>
      </c>
      <c r="R161" s="125">
        <v>15561.780510049668</v>
      </c>
      <c r="S161" s="123">
        <v>170174.24206400014</v>
      </c>
      <c r="T161" s="124">
        <v>23204.959647847059</v>
      </c>
      <c r="U161" s="125">
        <v>19053.810724043018</v>
      </c>
      <c r="V161" s="123">
        <v>1092.6636879999999</v>
      </c>
      <c r="W161" s="124">
        <v>148.99562049568001</v>
      </c>
      <c r="X161" s="125">
        <v>137.79092599888</v>
      </c>
      <c r="Y161" s="123">
        <v>0</v>
      </c>
      <c r="Z161" s="124">
        <v>0</v>
      </c>
      <c r="AA161" s="125">
        <v>0</v>
      </c>
      <c r="AB161" s="123">
        <v>0</v>
      </c>
      <c r="AC161" s="124">
        <v>0</v>
      </c>
      <c r="AD161" s="125">
        <v>0</v>
      </c>
      <c r="AE161" s="123">
        <v>0</v>
      </c>
      <c r="AF161" s="124">
        <v>0</v>
      </c>
      <c r="AG161" s="125">
        <v>0</v>
      </c>
      <c r="AH161" s="123">
        <v>0</v>
      </c>
      <c r="AI161" s="124">
        <v>0</v>
      </c>
      <c r="AJ161" s="125">
        <v>0</v>
      </c>
      <c r="AK161" s="123">
        <v>0</v>
      </c>
      <c r="AL161" s="124">
        <v>0</v>
      </c>
      <c r="AM161" s="125">
        <v>0</v>
      </c>
      <c r="AN161" s="139">
        <v>0</v>
      </c>
      <c r="AO161" s="138">
        <v>0</v>
      </c>
      <c r="AP161" s="125">
        <v>0</v>
      </c>
      <c r="AQ161" s="139">
        <v>0</v>
      </c>
      <c r="AR161" s="138">
        <v>0</v>
      </c>
      <c r="AS161" s="125">
        <v>0</v>
      </c>
      <c r="AT161" s="139">
        <v>0</v>
      </c>
      <c r="AU161" s="138">
        <v>0</v>
      </c>
      <c r="AV161" s="125">
        <v>0</v>
      </c>
    </row>
    <row r="162" spans="1:48" x14ac:dyDescent="0.25">
      <c r="A162" s="7">
        <v>149</v>
      </c>
      <c r="B162" s="132" t="s">
        <v>628</v>
      </c>
      <c r="C162" s="121">
        <v>355</v>
      </c>
      <c r="D162" s="81">
        <v>6.0499999999999998E-2</v>
      </c>
      <c r="E162" s="81" t="s">
        <v>688</v>
      </c>
      <c r="F162" s="66">
        <v>36143</v>
      </c>
      <c r="G162" s="66">
        <v>39448</v>
      </c>
      <c r="H162" s="83" t="s">
        <v>338</v>
      </c>
      <c r="I162" s="63">
        <f t="shared" si="39"/>
        <v>58208.447700000004</v>
      </c>
      <c r="J162" s="15">
        <f t="shared" si="40"/>
        <v>9181.2184557209985</v>
      </c>
      <c r="K162" s="16">
        <f t="shared" si="42"/>
        <v>0.15772999999999995</v>
      </c>
      <c r="L162" s="17">
        <f t="shared" si="41"/>
        <v>7322.1237893189973</v>
      </c>
      <c r="M162" s="123">
        <v>10156.821300000005</v>
      </c>
      <c r="N162" s="124">
        <v>1602.0354236489989</v>
      </c>
      <c r="O162" s="125">
        <v>1286.605813113001</v>
      </c>
      <c r="P162" s="123">
        <v>11405.858999999986</v>
      </c>
      <c r="Q162" s="124">
        <v>1799.0461400700005</v>
      </c>
      <c r="R162" s="125">
        <v>1473.4915477199991</v>
      </c>
      <c r="S162" s="123">
        <v>15110.829900000004</v>
      </c>
      <c r="T162" s="124">
        <v>2383.4312001270036</v>
      </c>
      <c r="U162" s="125">
        <v>2019.9710518079967</v>
      </c>
      <c r="V162" s="123">
        <v>4083.6051000000084</v>
      </c>
      <c r="W162" s="124">
        <v>644.10703242300008</v>
      </c>
      <c r="X162" s="125">
        <v>547.55387896199989</v>
      </c>
      <c r="Y162" s="123">
        <v>2428.3508999999963</v>
      </c>
      <c r="Z162" s="124">
        <v>383.02378745699991</v>
      </c>
      <c r="AA162" s="125">
        <v>312.30179236799984</v>
      </c>
      <c r="AB162" s="123">
        <v>3799.5056999999942</v>
      </c>
      <c r="AC162" s="124">
        <v>599.296034060995</v>
      </c>
      <c r="AD162" s="125">
        <v>392.30225012700021</v>
      </c>
      <c r="AE162" s="123">
        <v>2015.097299999999</v>
      </c>
      <c r="AF162" s="124">
        <v>317.84129712899949</v>
      </c>
      <c r="AG162" s="125">
        <v>244.26093454800017</v>
      </c>
      <c r="AH162" s="123">
        <v>257.40989999999994</v>
      </c>
      <c r="AI162" s="124">
        <v>40.601263526999958</v>
      </c>
      <c r="AJ162" s="125">
        <v>32.146775358000021</v>
      </c>
      <c r="AK162" s="123">
        <v>96.098999999999663</v>
      </c>
      <c r="AL162" s="124">
        <v>15.157695269999937</v>
      </c>
      <c r="AM162" s="125">
        <v>10.647917147999982</v>
      </c>
      <c r="AN162" s="139">
        <v>1332.2457000000034</v>
      </c>
      <c r="AO162" s="138">
        <v>210.13511426100047</v>
      </c>
      <c r="AP162" s="125">
        <v>143.0390889749998</v>
      </c>
      <c r="AQ162" s="139">
        <v>2871.6321000000025</v>
      </c>
      <c r="AR162" s="138">
        <v>452.94253113300203</v>
      </c>
      <c r="AS162" s="125">
        <v>325.26022433700041</v>
      </c>
      <c r="AT162" s="139">
        <v>4650.9917999999952</v>
      </c>
      <c r="AU162" s="138">
        <v>733.60093661399958</v>
      </c>
      <c r="AV162" s="125">
        <v>534.54251485500026</v>
      </c>
    </row>
    <row r="163" spans="1:48" x14ac:dyDescent="0.25">
      <c r="A163" s="7">
        <v>150</v>
      </c>
      <c r="B163" s="132" t="s">
        <v>629</v>
      </c>
      <c r="C163" s="121">
        <v>356</v>
      </c>
      <c r="D163" s="81">
        <v>0.03</v>
      </c>
      <c r="E163" s="81" t="s">
        <v>688</v>
      </c>
      <c r="F163" s="66">
        <v>36130</v>
      </c>
      <c r="G163" s="66">
        <v>39995</v>
      </c>
      <c r="H163" s="83" t="s">
        <v>339</v>
      </c>
      <c r="I163" s="63">
        <f t="shared" si="39"/>
        <v>100556.17590000003</v>
      </c>
      <c r="J163" s="15">
        <f t="shared" si="40"/>
        <v>15860.725624707</v>
      </c>
      <c r="K163" s="16">
        <f t="shared" si="42"/>
        <v>0.15772999999999995</v>
      </c>
      <c r="L163" s="17">
        <f t="shared" si="41"/>
        <v>12497.558102841</v>
      </c>
      <c r="M163" s="123">
        <v>15014.826299999999</v>
      </c>
      <c r="N163" s="124">
        <v>2368.2885522990005</v>
      </c>
      <c r="O163" s="125">
        <v>1905.9104432459983</v>
      </c>
      <c r="P163" s="123">
        <v>13116.445800000001</v>
      </c>
      <c r="Q163" s="124">
        <v>2068.8569960339983</v>
      </c>
      <c r="R163" s="125">
        <v>1701.5173159830008</v>
      </c>
      <c r="S163" s="123">
        <v>13412.710500000008</v>
      </c>
      <c r="T163" s="124">
        <v>2115.5868271650002</v>
      </c>
      <c r="U163" s="125">
        <v>1788.2112517620012</v>
      </c>
      <c r="V163" s="123">
        <v>11830.332599999996</v>
      </c>
      <c r="W163" s="124">
        <v>1865.9983609980018</v>
      </c>
      <c r="X163" s="125">
        <v>1580.2575846989994</v>
      </c>
      <c r="Y163" s="123">
        <v>8206.5036000000109</v>
      </c>
      <c r="Z163" s="124">
        <v>1294.4118128280013</v>
      </c>
      <c r="AA163" s="125">
        <v>1070.2801861470007</v>
      </c>
      <c r="AB163" s="123">
        <v>3574.7684999999992</v>
      </c>
      <c r="AC163" s="124">
        <v>563.84823550500016</v>
      </c>
      <c r="AD163" s="125">
        <v>402.30277239299983</v>
      </c>
      <c r="AE163" s="123">
        <v>2216.2001999999998</v>
      </c>
      <c r="AF163" s="124">
        <v>349.56125754600004</v>
      </c>
      <c r="AG163" s="125">
        <v>261.13142295</v>
      </c>
      <c r="AH163" s="123">
        <v>2771.2919999999999</v>
      </c>
      <c r="AI163" s="124">
        <v>437.11588716000017</v>
      </c>
      <c r="AJ163" s="125">
        <v>301.91390068199985</v>
      </c>
      <c r="AK163" s="123">
        <v>3868.7618999999991</v>
      </c>
      <c r="AL163" s="124">
        <v>610.21981448700035</v>
      </c>
      <c r="AM163" s="125">
        <v>431.42004601800022</v>
      </c>
      <c r="AN163" s="139">
        <v>5565.4404000000013</v>
      </c>
      <c r="AO163" s="138">
        <v>877.83691429200007</v>
      </c>
      <c r="AP163" s="125">
        <v>645.64426066199928</v>
      </c>
      <c r="AQ163" s="139">
        <v>8949.8742000000057</v>
      </c>
      <c r="AR163" s="138">
        <v>1411.6636575660016</v>
      </c>
      <c r="AS163" s="125">
        <v>1042.4184720119997</v>
      </c>
      <c r="AT163" s="139">
        <v>12029.019899999994</v>
      </c>
      <c r="AU163" s="138">
        <v>1897.3373088269991</v>
      </c>
      <c r="AV163" s="125">
        <v>1366.5504462870008</v>
      </c>
    </row>
    <row r="164" spans="1:48" x14ac:dyDescent="0.25">
      <c r="A164" s="7">
        <v>151</v>
      </c>
      <c r="B164" s="132" t="s">
        <v>95</v>
      </c>
      <c r="C164" s="121">
        <v>155</v>
      </c>
      <c r="D164" s="81">
        <v>0.06</v>
      </c>
      <c r="E164" s="81" t="s">
        <v>688</v>
      </c>
      <c r="F164" s="66">
        <v>36826</v>
      </c>
      <c r="G164" s="66">
        <v>39417</v>
      </c>
      <c r="H164" s="83" t="s">
        <v>340</v>
      </c>
      <c r="I164" s="63">
        <f t="shared" si="39"/>
        <v>173550.20940000002</v>
      </c>
      <c r="J164" s="15">
        <f t="shared" si="40"/>
        <v>27374.074528662019</v>
      </c>
      <c r="K164" s="16">
        <f t="shared" si="42"/>
        <v>0.15773000000000009</v>
      </c>
      <c r="L164" s="17">
        <f t="shared" si="41"/>
        <v>22241.288373711017</v>
      </c>
      <c r="M164" s="123">
        <v>29661.304799999998</v>
      </c>
      <c r="N164" s="124">
        <v>4678.4776061039993</v>
      </c>
      <c r="O164" s="125">
        <v>3777.7562434380002</v>
      </c>
      <c r="P164" s="123">
        <v>34321.323000000019</v>
      </c>
      <c r="Q164" s="124">
        <v>5413.5022767899991</v>
      </c>
      <c r="R164" s="125">
        <v>4439.2914179070049</v>
      </c>
      <c r="S164" s="123">
        <v>37100.436899999993</v>
      </c>
      <c r="T164" s="124">
        <v>5851.8519122370089</v>
      </c>
      <c r="U164" s="125">
        <v>4942.6376949600017</v>
      </c>
      <c r="V164" s="123">
        <v>15821.821800000022</v>
      </c>
      <c r="W164" s="124">
        <v>2495.575952514002</v>
      </c>
      <c r="X164" s="125">
        <v>2138.1503816910003</v>
      </c>
      <c r="Y164" s="123">
        <v>23406.528000000006</v>
      </c>
      <c r="Z164" s="124">
        <v>3691.9116614400004</v>
      </c>
      <c r="AA164" s="125">
        <v>3067.7514809490044</v>
      </c>
      <c r="AB164" s="123">
        <v>9059.7983999999997</v>
      </c>
      <c r="AC164" s="124">
        <v>1429.002001632</v>
      </c>
      <c r="AD164" s="125">
        <v>1073.4950230950008</v>
      </c>
      <c r="AE164" s="123">
        <v>2378.7195000000015</v>
      </c>
      <c r="AF164" s="124">
        <v>375.19542673500018</v>
      </c>
      <c r="AG164" s="125">
        <v>285.26194840500017</v>
      </c>
      <c r="AH164" s="123">
        <v>1078.0601999999999</v>
      </c>
      <c r="AI164" s="124">
        <v>170.04243534599996</v>
      </c>
      <c r="AJ164" s="125">
        <v>125.15726967600007</v>
      </c>
      <c r="AK164" s="123">
        <v>926.78279999999961</v>
      </c>
      <c r="AL164" s="124">
        <v>146.18145104399997</v>
      </c>
      <c r="AM164" s="125">
        <v>106.677876594</v>
      </c>
      <c r="AN164" s="139">
        <v>2337.0180000000005</v>
      </c>
      <c r="AO164" s="138">
        <v>368.61784914000009</v>
      </c>
      <c r="AP164" s="125">
        <v>277.78233583500008</v>
      </c>
      <c r="AQ164" s="139">
        <v>5658.3140999999951</v>
      </c>
      <c r="AR164" s="138">
        <v>892.48588299300036</v>
      </c>
      <c r="AS164" s="125">
        <v>641.77328468400071</v>
      </c>
      <c r="AT164" s="139">
        <v>11800.101899999992</v>
      </c>
      <c r="AU164" s="138">
        <v>1861.2300726870021</v>
      </c>
      <c r="AV164" s="125">
        <v>1365.5534164770011</v>
      </c>
    </row>
    <row r="165" spans="1:48" x14ac:dyDescent="0.25">
      <c r="A165" s="7">
        <v>152</v>
      </c>
      <c r="B165" s="132" t="s">
        <v>96</v>
      </c>
      <c r="C165" s="121">
        <v>156</v>
      </c>
      <c r="D165" s="81">
        <v>0.22</v>
      </c>
      <c r="E165" s="81" t="s">
        <v>688</v>
      </c>
      <c r="F165" s="66">
        <v>37553</v>
      </c>
      <c r="G165" s="66">
        <v>40269</v>
      </c>
      <c r="H165" s="83" t="s">
        <v>341</v>
      </c>
      <c r="I165" s="63">
        <f t="shared" si="39"/>
        <v>701591.91240000026</v>
      </c>
      <c r="J165" s="15">
        <f t="shared" si="40"/>
        <v>112164.936666564</v>
      </c>
      <c r="K165" s="16">
        <f t="shared" si="42"/>
        <v>0.15987204909884301</v>
      </c>
      <c r="L165" s="17">
        <f t="shared" si="41"/>
        <v>89353.826478000017</v>
      </c>
      <c r="M165" s="123">
        <v>110599.38600000012</v>
      </c>
      <c r="N165" s="124">
        <v>19889.087584379991</v>
      </c>
      <c r="O165" s="125">
        <v>16481.702364719997</v>
      </c>
      <c r="P165" s="123">
        <v>97441.396800000017</v>
      </c>
      <c r="Q165" s="124">
        <v>17522.886386544007</v>
      </c>
      <c r="R165" s="125">
        <v>14804.025886620011</v>
      </c>
      <c r="S165" s="123">
        <v>106346.79959999993</v>
      </c>
      <c r="T165" s="124">
        <v>19049.747781839989</v>
      </c>
      <c r="U165" s="125">
        <v>16484.566915055995</v>
      </c>
      <c r="V165" s="123">
        <v>63968.776800000036</v>
      </c>
      <c r="W165" s="124">
        <v>9202.548230448001</v>
      </c>
      <c r="X165" s="125">
        <v>7701.2026235040112</v>
      </c>
      <c r="Y165" s="123">
        <v>40309.582800000033</v>
      </c>
      <c r="Z165" s="124">
        <v>5798.9365816080053</v>
      </c>
      <c r="AA165" s="125">
        <v>4787.5403850480043</v>
      </c>
      <c r="AB165" s="123">
        <v>16722.034799999998</v>
      </c>
      <c r="AC165" s="124">
        <v>2405.6319263280002</v>
      </c>
      <c r="AD165" s="125">
        <v>1786.5510889199998</v>
      </c>
      <c r="AE165" s="123">
        <v>18656.554799999987</v>
      </c>
      <c r="AF165" s="124">
        <v>2683.9319735280046</v>
      </c>
      <c r="AG165" s="125">
        <v>2086.5550306680002</v>
      </c>
      <c r="AH165" s="123">
        <v>13341.84</v>
      </c>
      <c r="AI165" s="124">
        <v>1919.3571024000021</v>
      </c>
      <c r="AJ165" s="125">
        <v>1359.8852695080002</v>
      </c>
      <c r="AK165" s="123">
        <v>33432.410399999993</v>
      </c>
      <c r="AL165" s="124">
        <v>4809.5865601440028</v>
      </c>
      <c r="AM165" s="125">
        <v>3481.5307758480021</v>
      </c>
      <c r="AN165" s="139">
        <v>55256.290800000002</v>
      </c>
      <c r="AO165" s="138">
        <v>7949.1699944879938</v>
      </c>
      <c r="AP165" s="125">
        <v>5811.8188251720012</v>
      </c>
      <c r="AQ165" s="139">
        <v>84859.804800000027</v>
      </c>
      <c r="AR165" s="138">
        <v>12207.931518527996</v>
      </c>
      <c r="AS165" s="125">
        <v>8635.3445394959981</v>
      </c>
      <c r="AT165" s="139">
        <v>60657.034799999994</v>
      </c>
      <c r="AU165" s="138">
        <v>8726.1210263280027</v>
      </c>
      <c r="AV165" s="125">
        <v>5933.1027734399986</v>
      </c>
    </row>
    <row r="166" spans="1:48" x14ac:dyDescent="0.25">
      <c r="A166" s="7">
        <v>153</v>
      </c>
      <c r="B166" s="132" t="s">
        <v>630</v>
      </c>
      <c r="C166" s="121">
        <v>357</v>
      </c>
      <c r="D166" s="81">
        <v>2.1999999999999999E-2</v>
      </c>
      <c r="E166" s="81" t="s">
        <v>688</v>
      </c>
      <c r="F166" s="66">
        <v>34957</v>
      </c>
      <c r="G166" s="66">
        <v>39569</v>
      </c>
      <c r="H166" s="83" t="s">
        <v>342</v>
      </c>
      <c r="I166" s="63">
        <f t="shared" si="39"/>
        <v>57542.989600000023</v>
      </c>
      <c r="J166" s="15">
        <f t="shared" si="40"/>
        <v>9076.2557496079971</v>
      </c>
      <c r="K166" s="16">
        <f t="shared" si="42"/>
        <v>0.1577299999999999</v>
      </c>
      <c r="L166" s="17">
        <f t="shared" si="41"/>
        <v>7229.1286496560015</v>
      </c>
      <c r="M166" s="123">
        <v>10236.838500000013</v>
      </c>
      <c r="N166" s="124">
        <v>1614.6565366049995</v>
      </c>
      <c r="O166" s="125">
        <v>1299.2867470910001</v>
      </c>
      <c r="P166" s="123">
        <v>9677.0518999999986</v>
      </c>
      <c r="Q166" s="124">
        <v>1526.3613961870001</v>
      </c>
      <c r="R166" s="125">
        <v>1253.3281612340011</v>
      </c>
      <c r="S166" s="123">
        <v>9510.4886999999999</v>
      </c>
      <c r="T166" s="124">
        <v>1500.0893826509998</v>
      </c>
      <c r="U166" s="125">
        <v>1269.4862810269994</v>
      </c>
      <c r="V166" s="123">
        <v>4888.6914000000006</v>
      </c>
      <c r="W166" s="124">
        <v>771.09329452199972</v>
      </c>
      <c r="X166" s="125">
        <v>654.05959653299999</v>
      </c>
      <c r="Y166" s="123">
        <v>2677.963900000002</v>
      </c>
      <c r="Z166" s="124">
        <v>422.39524594700015</v>
      </c>
      <c r="AA166" s="125">
        <v>350.30086982499989</v>
      </c>
      <c r="AB166" s="123">
        <v>517.7863000000001</v>
      </c>
      <c r="AC166" s="124">
        <v>81.670433099000022</v>
      </c>
      <c r="AD166" s="125">
        <v>61.155337266000025</v>
      </c>
      <c r="AE166" s="123">
        <v>736.06399999999996</v>
      </c>
      <c r="AF166" s="124">
        <v>116.09937471999996</v>
      </c>
      <c r="AG166" s="125">
        <v>88.066096189000021</v>
      </c>
      <c r="AH166" s="123">
        <v>779.25059999999974</v>
      </c>
      <c r="AI166" s="124">
        <v>122.91119713800001</v>
      </c>
      <c r="AJ166" s="125">
        <v>92.240557287999962</v>
      </c>
      <c r="AK166" s="123">
        <v>2092.5012999999985</v>
      </c>
      <c r="AL166" s="124">
        <v>330.05023004900005</v>
      </c>
      <c r="AM166" s="125">
        <v>245.075257655</v>
      </c>
      <c r="AN166" s="139">
        <v>4394.4744000000037</v>
      </c>
      <c r="AO166" s="138">
        <v>693.14044711200029</v>
      </c>
      <c r="AP166" s="125">
        <v>519.85836056499966</v>
      </c>
      <c r="AQ166" s="139">
        <v>7042.2681000000057</v>
      </c>
      <c r="AR166" s="138">
        <v>1110.7769474129989</v>
      </c>
      <c r="AS166" s="125">
        <v>824.85749608600031</v>
      </c>
      <c r="AT166" s="139">
        <v>4989.610499999998</v>
      </c>
      <c r="AU166" s="138">
        <v>787.01126416500028</v>
      </c>
      <c r="AV166" s="125">
        <v>571.41388889700011</v>
      </c>
    </row>
    <row r="167" spans="1:48" x14ac:dyDescent="0.25">
      <c r="A167" s="7">
        <v>154</v>
      </c>
      <c r="B167" s="132" t="s">
        <v>631</v>
      </c>
      <c r="C167" s="121">
        <v>40</v>
      </c>
      <c r="D167" s="81">
        <v>0.16</v>
      </c>
      <c r="E167" s="81" t="s">
        <v>688</v>
      </c>
      <c r="F167" s="66">
        <v>37599</v>
      </c>
      <c r="G167" s="66">
        <v>39479</v>
      </c>
      <c r="H167" s="83" t="s">
        <v>343</v>
      </c>
      <c r="I167" s="63">
        <f t="shared" si="39"/>
        <v>301719.96420000016</v>
      </c>
      <c r="J167" s="15">
        <f t="shared" si="40"/>
        <v>44425.247528808017</v>
      </c>
      <c r="K167" s="16">
        <f t="shared" si="42"/>
        <v>0.14723999999999998</v>
      </c>
      <c r="L167" s="17">
        <f t="shared" si="41"/>
        <v>34624.724307636017</v>
      </c>
      <c r="M167" s="123">
        <v>38154.268199999984</v>
      </c>
      <c r="N167" s="124">
        <v>5617.8344497680037</v>
      </c>
      <c r="O167" s="125">
        <v>4459.1123166900015</v>
      </c>
      <c r="P167" s="123">
        <v>52219.554000000084</v>
      </c>
      <c r="Q167" s="124">
        <v>7688.8071309600055</v>
      </c>
      <c r="R167" s="125">
        <v>6192.2626893360084</v>
      </c>
      <c r="S167" s="123">
        <v>58626.069600000024</v>
      </c>
      <c r="T167" s="124">
        <v>8632.1024879040106</v>
      </c>
      <c r="U167" s="125">
        <v>7208.7001923120106</v>
      </c>
      <c r="V167" s="123">
        <v>18350.899800000007</v>
      </c>
      <c r="W167" s="124">
        <v>2701.9864865519999</v>
      </c>
      <c r="X167" s="125">
        <v>2258.5545148799979</v>
      </c>
      <c r="Y167" s="123">
        <v>23897.821199999998</v>
      </c>
      <c r="Z167" s="124">
        <v>3518.7151934880017</v>
      </c>
      <c r="AA167" s="125">
        <v>2900.1748729679994</v>
      </c>
      <c r="AB167" s="123">
        <v>13001.337000000003</v>
      </c>
      <c r="AC167" s="124">
        <v>1914.3168598799996</v>
      </c>
      <c r="AD167" s="125">
        <v>1349.1776286900001</v>
      </c>
      <c r="AE167" s="123">
        <v>4905.2081999999991</v>
      </c>
      <c r="AF167" s="124">
        <v>722.24285536800016</v>
      </c>
      <c r="AG167" s="125">
        <v>569.32170476400006</v>
      </c>
      <c r="AH167" s="123">
        <v>1719.0114000000001</v>
      </c>
      <c r="AI167" s="124">
        <v>253.10723853600001</v>
      </c>
      <c r="AJ167" s="125">
        <v>186.85966134</v>
      </c>
      <c r="AK167" s="123">
        <v>3414.3630000000003</v>
      </c>
      <c r="AL167" s="124">
        <v>502.73080811999995</v>
      </c>
      <c r="AM167" s="125">
        <v>356.431022364</v>
      </c>
      <c r="AN167" s="139">
        <v>23721.298200000019</v>
      </c>
      <c r="AO167" s="138">
        <v>3492.7239469680012</v>
      </c>
      <c r="AP167" s="125">
        <v>2571.6874247939986</v>
      </c>
      <c r="AQ167" s="139">
        <v>34797.888600000013</v>
      </c>
      <c r="AR167" s="138">
        <v>5123.6411174640025</v>
      </c>
      <c r="AS167" s="125">
        <v>3620.4185928480001</v>
      </c>
      <c r="AT167" s="139">
        <v>28912.245000000017</v>
      </c>
      <c r="AU167" s="138">
        <v>4257.0389537999981</v>
      </c>
      <c r="AV167" s="125">
        <v>2952.0236866499995</v>
      </c>
    </row>
    <row r="168" spans="1:48" x14ac:dyDescent="0.25">
      <c r="A168" s="7">
        <v>155</v>
      </c>
      <c r="B168" s="132" t="s">
        <v>632</v>
      </c>
      <c r="C168" s="121">
        <v>159</v>
      </c>
      <c r="D168" s="81">
        <v>0.08</v>
      </c>
      <c r="E168" s="81" t="s">
        <v>688</v>
      </c>
      <c r="F168" s="66">
        <v>36900</v>
      </c>
      <c r="G168" s="66">
        <v>39934</v>
      </c>
      <c r="H168" s="83" t="s">
        <v>344</v>
      </c>
      <c r="I168" s="63">
        <f t="shared" ref="I168:I197" si="43">M168+P168+S168+V168+Y168+AB168+AE168+AH168+AK168+AN168+AQ168+AT168</f>
        <v>132815.79960000003</v>
      </c>
      <c r="J168" s="15">
        <f t="shared" ref="J168:J197" si="44">N168+Q168+T168+W168+Z168+AC168+AF168+AI168+AL168+AO168+AR168+AU168</f>
        <v>20949.036070908009</v>
      </c>
      <c r="K168" s="16">
        <f t="shared" si="42"/>
        <v>0.15773000000000004</v>
      </c>
      <c r="L168" s="17">
        <f t="shared" ref="L168:L197" si="45">O168+R168+U168+X168+AA168+AD168+AG168+AJ168+AM168+AP168+AS168+AV168</f>
        <v>16725.019542207992</v>
      </c>
      <c r="M168" s="123">
        <v>16757.571600000025</v>
      </c>
      <c r="N168" s="124">
        <v>2643.1717684679984</v>
      </c>
      <c r="O168" s="125">
        <v>2129.0114788400006</v>
      </c>
      <c r="P168" s="123">
        <v>23483.890400000037</v>
      </c>
      <c r="Q168" s="124">
        <v>3704.1140327920075</v>
      </c>
      <c r="R168" s="125">
        <v>3029.354324547995</v>
      </c>
      <c r="S168" s="123">
        <v>21211.771600000004</v>
      </c>
      <c r="T168" s="124">
        <v>3345.7327344679993</v>
      </c>
      <c r="U168" s="125">
        <v>2830.9386013679996</v>
      </c>
      <c r="V168" s="123">
        <v>11933.698399999996</v>
      </c>
      <c r="W168" s="124">
        <v>1882.3022486319981</v>
      </c>
      <c r="X168" s="125">
        <v>1604.2282024839992</v>
      </c>
      <c r="Y168" s="123">
        <v>7198.2263999999968</v>
      </c>
      <c r="Z168" s="124">
        <v>1135.3762500719993</v>
      </c>
      <c r="AA168" s="125">
        <v>963.04879002400014</v>
      </c>
      <c r="AB168" s="123">
        <v>6042.97079999999</v>
      </c>
      <c r="AC168" s="124">
        <v>953.15778428400074</v>
      </c>
      <c r="AD168" s="125">
        <v>735.77363188799995</v>
      </c>
      <c r="AE168" s="123">
        <v>6326.1283999999987</v>
      </c>
      <c r="AF168" s="124">
        <v>997.82023253200089</v>
      </c>
      <c r="AG168" s="125">
        <v>797.51017048799883</v>
      </c>
      <c r="AH168" s="123">
        <v>4632.2543999999971</v>
      </c>
      <c r="AI168" s="124">
        <v>730.6454865120005</v>
      </c>
      <c r="AJ168" s="125">
        <v>526.91086684400022</v>
      </c>
      <c r="AK168" s="123">
        <v>5428.8207999999931</v>
      </c>
      <c r="AL168" s="124">
        <v>856.28790478399969</v>
      </c>
      <c r="AM168" s="125">
        <v>632.40831391199981</v>
      </c>
      <c r="AN168" s="139">
        <v>6858.2583999999924</v>
      </c>
      <c r="AO168" s="138">
        <v>1081.7530974320016</v>
      </c>
      <c r="AP168" s="125">
        <v>827.12262444799978</v>
      </c>
      <c r="AQ168" s="139">
        <v>11877.480400000017</v>
      </c>
      <c r="AR168" s="138">
        <v>1873.4349834920001</v>
      </c>
      <c r="AS168" s="125">
        <v>1372.8000045559986</v>
      </c>
      <c r="AT168" s="139">
        <v>11064.727999999996</v>
      </c>
      <c r="AU168" s="138">
        <v>1745.23954744</v>
      </c>
      <c r="AV168" s="125">
        <v>1275.9125328079999</v>
      </c>
    </row>
    <row r="169" spans="1:48" x14ac:dyDescent="0.25">
      <c r="A169" s="7">
        <v>156</v>
      </c>
      <c r="B169" s="132" t="s">
        <v>633</v>
      </c>
      <c r="C169" s="121">
        <v>33</v>
      </c>
      <c r="D169" s="81">
        <v>1.8499999999999999E-2</v>
      </c>
      <c r="E169" s="81" t="s">
        <v>688</v>
      </c>
      <c r="F169" s="66">
        <v>36237</v>
      </c>
      <c r="G169" s="66">
        <v>39600</v>
      </c>
      <c r="H169" s="83" t="s">
        <v>345</v>
      </c>
      <c r="I169" s="63">
        <f t="shared" si="43"/>
        <v>27829.195700000007</v>
      </c>
      <c r="J169" s="15">
        <f t="shared" si="44"/>
        <v>4389.4990377609975</v>
      </c>
      <c r="K169" s="16">
        <f t="shared" si="42"/>
        <v>0.15772999999999987</v>
      </c>
      <c r="L169" s="17">
        <f t="shared" si="45"/>
        <v>3536.2244857619989</v>
      </c>
      <c r="M169" s="123">
        <v>4597.2689999999993</v>
      </c>
      <c r="N169" s="124">
        <v>725.1272393699993</v>
      </c>
      <c r="O169" s="125">
        <v>586.46348504399998</v>
      </c>
      <c r="P169" s="123">
        <v>3301.8824</v>
      </c>
      <c r="Q169" s="124">
        <v>520.80591095199998</v>
      </c>
      <c r="R169" s="125">
        <v>426.8186247269993</v>
      </c>
      <c r="S169" s="123">
        <v>6169.786200000005</v>
      </c>
      <c r="T169" s="124">
        <v>973.16037732599898</v>
      </c>
      <c r="U169" s="125">
        <v>824.0661631759998</v>
      </c>
      <c r="V169" s="123">
        <v>3147.3055000000004</v>
      </c>
      <c r="W169" s="124">
        <v>496.42449651499965</v>
      </c>
      <c r="X169" s="125">
        <v>425.82205859899989</v>
      </c>
      <c r="Y169" s="123">
        <v>2156.1926000000008</v>
      </c>
      <c r="Z169" s="124">
        <v>340.09625879799967</v>
      </c>
      <c r="AA169" s="125">
        <v>287.26242346299966</v>
      </c>
      <c r="AB169" s="123">
        <v>862.49149999999986</v>
      </c>
      <c r="AC169" s="124">
        <v>136.04078429500004</v>
      </c>
      <c r="AD169" s="125">
        <v>102.84102972000001</v>
      </c>
      <c r="AE169" s="123">
        <v>631.30969999999979</v>
      </c>
      <c r="AF169" s="124">
        <v>99.57647898099998</v>
      </c>
      <c r="AG169" s="125">
        <v>79.33686289900001</v>
      </c>
      <c r="AH169" s="123">
        <v>410.93709999999999</v>
      </c>
      <c r="AI169" s="124">
        <v>64.817108782999981</v>
      </c>
      <c r="AJ169" s="125">
        <v>45.376944867000013</v>
      </c>
      <c r="AK169" s="123">
        <v>987.6889999999994</v>
      </c>
      <c r="AL169" s="124">
        <v>155.78818597000014</v>
      </c>
      <c r="AM169" s="125">
        <v>115.14863792099996</v>
      </c>
      <c r="AN169" s="139">
        <v>1065.2833000000001</v>
      </c>
      <c r="AO169" s="138">
        <v>168.02713490899987</v>
      </c>
      <c r="AP169" s="125">
        <v>121.97822180000003</v>
      </c>
      <c r="AQ169" s="139">
        <v>2320.3374000000013</v>
      </c>
      <c r="AR169" s="138">
        <v>365.98681810199992</v>
      </c>
      <c r="AS169" s="125">
        <v>271.81794663999983</v>
      </c>
      <c r="AT169" s="139">
        <v>2178.7119999999995</v>
      </c>
      <c r="AU169" s="138">
        <v>343.64824376000013</v>
      </c>
      <c r="AV169" s="125">
        <v>249.29208690600018</v>
      </c>
    </row>
    <row r="170" spans="1:48" x14ac:dyDescent="0.25">
      <c r="A170" s="7">
        <v>157</v>
      </c>
      <c r="B170" s="132" t="s">
        <v>97</v>
      </c>
      <c r="C170" s="121">
        <v>164</v>
      </c>
      <c r="D170" s="81">
        <v>0.1163</v>
      </c>
      <c r="E170" s="81" t="s">
        <v>688</v>
      </c>
      <c r="F170" s="66">
        <v>37595</v>
      </c>
      <c r="G170" s="66">
        <v>39448</v>
      </c>
      <c r="H170" s="83" t="s">
        <v>346</v>
      </c>
      <c r="I170" s="63">
        <f t="shared" si="43"/>
        <v>237873.57199999993</v>
      </c>
      <c r="J170" s="15">
        <f t="shared" si="44"/>
        <v>37246.243903759991</v>
      </c>
      <c r="K170" s="16">
        <f t="shared" si="42"/>
        <v>0.15658</v>
      </c>
      <c r="L170" s="17">
        <f t="shared" si="45"/>
        <v>30311.368437879981</v>
      </c>
      <c r="M170" s="123">
        <v>41824.200000000012</v>
      </c>
      <c r="N170" s="124">
        <v>6548.8332359999958</v>
      </c>
      <c r="O170" s="125">
        <v>5283.1545100399981</v>
      </c>
      <c r="P170" s="123">
        <v>49410.123999999887</v>
      </c>
      <c r="Q170" s="124">
        <v>7736.6372159200009</v>
      </c>
      <c r="R170" s="125">
        <v>6322.7204214399944</v>
      </c>
      <c r="S170" s="123">
        <v>56268.500000000036</v>
      </c>
      <c r="T170" s="124">
        <v>8810.5217300000095</v>
      </c>
      <c r="U170" s="125">
        <v>7443.4374031599946</v>
      </c>
      <c r="V170" s="123">
        <v>19337.236000000004</v>
      </c>
      <c r="W170" s="124">
        <v>3027.8244128799975</v>
      </c>
      <c r="X170" s="125">
        <v>2601.0506679999985</v>
      </c>
      <c r="Y170" s="123">
        <v>32360.559999999998</v>
      </c>
      <c r="Z170" s="124">
        <v>5067.0164847999986</v>
      </c>
      <c r="AA170" s="125">
        <v>4196.755429879996</v>
      </c>
      <c r="AB170" s="123">
        <v>10488.008000000003</v>
      </c>
      <c r="AC170" s="124">
        <v>1642.2122926399995</v>
      </c>
      <c r="AD170" s="125">
        <v>1242.2415816399994</v>
      </c>
      <c r="AE170" s="123">
        <v>2777.788</v>
      </c>
      <c r="AF170" s="124">
        <v>434.94604504000006</v>
      </c>
      <c r="AG170" s="125">
        <v>335.85520391999995</v>
      </c>
      <c r="AH170" s="123">
        <v>1368.3280000000007</v>
      </c>
      <c r="AI170" s="124">
        <v>214.25279823999998</v>
      </c>
      <c r="AJ170" s="125">
        <v>153.46374524000001</v>
      </c>
      <c r="AK170" s="123">
        <v>1300.7319999999995</v>
      </c>
      <c r="AL170" s="124">
        <v>203.66861655999989</v>
      </c>
      <c r="AM170" s="125">
        <v>148.08173903999995</v>
      </c>
      <c r="AN170" s="139">
        <v>2614.5279999999975</v>
      </c>
      <c r="AO170" s="138">
        <v>409.38279423999984</v>
      </c>
      <c r="AP170" s="125">
        <v>306.73806136000013</v>
      </c>
      <c r="AQ170" s="139">
        <v>6565.4480000000058</v>
      </c>
      <c r="AR170" s="138">
        <v>1028.017847840001</v>
      </c>
      <c r="AS170" s="125">
        <v>734.96847779999996</v>
      </c>
      <c r="AT170" s="139">
        <v>13558.119999999988</v>
      </c>
      <c r="AU170" s="138">
        <v>2122.9304295999996</v>
      </c>
      <c r="AV170" s="125">
        <v>1542.9011963599994</v>
      </c>
    </row>
    <row r="171" spans="1:48" x14ac:dyDescent="0.25">
      <c r="A171" s="7">
        <v>158</v>
      </c>
      <c r="B171" s="132" t="s">
        <v>98</v>
      </c>
      <c r="C171" s="121">
        <v>165</v>
      </c>
      <c r="D171" s="81">
        <v>0.3</v>
      </c>
      <c r="E171" s="81" t="s">
        <v>688</v>
      </c>
      <c r="F171" s="66">
        <v>37610</v>
      </c>
      <c r="G171" s="66">
        <v>40269</v>
      </c>
      <c r="H171" s="83" t="s">
        <v>347</v>
      </c>
      <c r="I171" s="63">
        <f t="shared" si="43"/>
        <v>1049667.7749999999</v>
      </c>
      <c r="J171" s="15">
        <f t="shared" si="44"/>
        <v>169178.06573124992</v>
      </c>
      <c r="K171" s="16">
        <f t="shared" si="42"/>
        <v>0.16117296325615973</v>
      </c>
      <c r="L171" s="17">
        <f t="shared" si="45"/>
        <v>134911.32364749999</v>
      </c>
      <c r="M171" s="123">
        <v>155911.62500000003</v>
      </c>
      <c r="N171" s="124">
        <v>28037.58752375</v>
      </c>
      <c r="O171" s="125">
        <v>23243.97288374999</v>
      </c>
      <c r="P171" s="123">
        <v>174491.90000000011</v>
      </c>
      <c r="Q171" s="124">
        <v>31378.878377000001</v>
      </c>
      <c r="R171" s="125">
        <v>26464.158082999984</v>
      </c>
      <c r="S171" s="123">
        <v>177686.79999999984</v>
      </c>
      <c r="T171" s="124">
        <v>31850.267873499914</v>
      </c>
      <c r="U171" s="125">
        <v>27553.955983999997</v>
      </c>
      <c r="V171" s="123">
        <v>80045.325000000055</v>
      </c>
      <c r="W171" s="124">
        <v>11515.32045449999</v>
      </c>
      <c r="X171" s="125">
        <v>9615.9865194999948</v>
      </c>
      <c r="Y171" s="123">
        <v>49369.19999999999</v>
      </c>
      <c r="Z171" s="124">
        <v>7102.2531119999903</v>
      </c>
      <c r="AA171" s="125">
        <v>5872.7909907499998</v>
      </c>
      <c r="AB171" s="123">
        <v>20358.649999999987</v>
      </c>
      <c r="AC171" s="124">
        <v>2928.795388999999</v>
      </c>
      <c r="AD171" s="125">
        <v>2162.8149654999988</v>
      </c>
      <c r="AE171" s="123">
        <v>20310.249999999996</v>
      </c>
      <c r="AF171" s="124">
        <v>2921.8325650000002</v>
      </c>
      <c r="AG171" s="125">
        <v>2238.6821629999999</v>
      </c>
      <c r="AH171" s="123">
        <v>17769.549999999996</v>
      </c>
      <c r="AI171" s="124">
        <v>2556.3274630000028</v>
      </c>
      <c r="AJ171" s="125">
        <v>1791.1628350000003</v>
      </c>
      <c r="AK171" s="123">
        <v>27433.999999999985</v>
      </c>
      <c r="AL171" s="124">
        <v>3946.655240000001</v>
      </c>
      <c r="AM171" s="125">
        <v>2778.4400227500009</v>
      </c>
      <c r="AN171" s="139">
        <v>80986.750000000015</v>
      </c>
      <c r="AO171" s="138">
        <v>11650.753855000001</v>
      </c>
      <c r="AP171" s="125">
        <v>8494.7077560000016</v>
      </c>
      <c r="AQ171" s="139">
        <v>130102.6249999999</v>
      </c>
      <c r="AR171" s="138">
        <v>18716.563632499998</v>
      </c>
      <c r="AS171" s="125">
        <v>13276.144564250006</v>
      </c>
      <c r="AT171" s="139">
        <v>115201.09999999987</v>
      </c>
      <c r="AU171" s="138">
        <v>16572.830245999987</v>
      </c>
      <c r="AV171" s="125">
        <v>11418.506879999997</v>
      </c>
    </row>
    <row r="172" spans="1:48" x14ac:dyDescent="0.25">
      <c r="A172" s="7">
        <v>159</v>
      </c>
      <c r="B172" s="132" t="s">
        <v>99</v>
      </c>
      <c r="C172" s="121">
        <v>167</v>
      </c>
      <c r="D172" s="81">
        <v>0.112</v>
      </c>
      <c r="E172" s="81" t="s">
        <v>688</v>
      </c>
      <c r="F172" s="66">
        <v>36763</v>
      </c>
      <c r="G172" s="66">
        <v>39569</v>
      </c>
      <c r="H172" s="83" t="s">
        <v>348</v>
      </c>
      <c r="I172" s="63">
        <f t="shared" si="43"/>
        <v>239423.56079999992</v>
      </c>
      <c r="J172" s="15">
        <f t="shared" si="44"/>
        <v>37488.941150063976</v>
      </c>
      <c r="K172" s="16">
        <f t="shared" si="42"/>
        <v>0.15657999999999994</v>
      </c>
      <c r="L172" s="17">
        <f t="shared" si="45"/>
        <v>29863.592005908002</v>
      </c>
      <c r="M172" s="123">
        <v>40337.579999999965</v>
      </c>
      <c r="N172" s="124">
        <v>6316.0582763999901</v>
      </c>
      <c r="O172" s="125">
        <v>5072.1993177000004</v>
      </c>
      <c r="P172" s="123">
        <v>45477.571799999954</v>
      </c>
      <c r="Q172" s="124">
        <v>7120.8781924440018</v>
      </c>
      <c r="R172" s="125">
        <v>5811.3370033559977</v>
      </c>
      <c r="S172" s="123">
        <v>43797.710999999996</v>
      </c>
      <c r="T172" s="124">
        <v>6857.8455883799998</v>
      </c>
      <c r="U172" s="125">
        <v>5782.3043350499993</v>
      </c>
      <c r="V172" s="123">
        <v>21770.373000000025</v>
      </c>
      <c r="W172" s="124">
        <v>3408.8050043399971</v>
      </c>
      <c r="X172" s="125">
        <v>2895.2689126380023</v>
      </c>
      <c r="Y172" s="123">
        <v>8453.7239999999965</v>
      </c>
      <c r="Z172" s="124">
        <v>1323.6841039200003</v>
      </c>
      <c r="AA172" s="125">
        <v>1117.8082938899997</v>
      </c>
      <c r="AB172" s="123">
        <v>4541.6141999999991</v>
      </c>
      <c r="AC172" s="124">
        <v>711.1259514359997</v>
      </c>
      <c r="AD172" s="125">
        <v>526.08472689600035</v>
      </c>
      <c r="AE172" s="123">
        <v>5296.0206000000007</v>
      </c>
      <c r="AF172" s="124">
        <v>829.25090554799988</v>
      </c>
      <c r="AG172" s="125">
        <v>661.58323104599947</v>
      </c>
      <c r="AH172" s="123">
        <v>4899.8310000000019</v>
      </c>
      <c r="AI172" s="124">
        <v>767.21553798000002</v>
      </c>
      <c r="AJ172" s="125">
        <v>568.49319035400015</v>
      </c>
      <c r="AK172" s="123">
        <v>6152.941200000002</v>
      </c>
      <c r="AL172" s="124">
        <v>963.42753309599914</v>
      </c>
      <c r="AM172" s="125">
        <v>710.40676118999966</v>
      </c>
      <c r="AN172" s="139">
        <v>7176.0035999999936</v>
      </c>
      <c r="AO172" s="138">
        <v>1123.6186436880007</v>
      </c>
      <c r="AP172" s="125">
        <v>841.76149269599966</v>
      </c>
      <c r="AQ172" s="139">
        <v>23183.21100000005</v>
      </c>
      <c r="AR172" s="138">
        <v>3630.0271783799944</v>
      </c>
      <c r="AS172" s="125">
        <v>2639.0839931099999</v>
      </c>
      <c r="AT172" s="139">
        <v>28336.979399999964</v>
      </c>
      <c r="AU172" s="138">
        <v>4437.0042344519916</v>
      </c>
      <c r="AV172" s="125">
        <v>3237.2607479819999</v>
      </c>
    </row>
    <row r="173" spans="1:48" x14ac:dyDescent="0.25">
      <c r="A173" s="7">
        <v>160</v>
      </c>
      <c r="B173" s="132" t="s">
        <v>634</v>
      </c>
      <c r="C173" s="121">
        <v>168</v>
      </c>
      <c r="D173" s="81">
        <v>0.111</v>
      </c>
      <c r="E173" s="81" t="s">
        <v>688</v>
      </c>
      <c r="F173" s="66">
        <v>35925</v>
      </c>
      <c r="G173" s="66">
        <v>39873</v>
      </c>
      <c r="H173" s="83" t="s">
        <v>349</v>
      </c>
      <c r="I173" s="63">
        <f t="shared" si="43"/>
        <v>175647.72000000003</v>
      </c>
      <c r="J173" s="15">
        <f t="shared" si="44"/>
        <v>27502.919997600005</v>
      </c>
      <c r="K173" s="16">
        <f t="shared" si="42"/>
        <v>0.15658</v>
      </c>
      <c r="L173" s="17">
        <f t="shared" si="45"/>
        <v>21808.568228950007</v>
      </c>
      <c r="M173" s="123">
        <v>27290.290000000005</v>
      </c>
      <c r="N173" s="124">
        <v>4273.1136082000021</v>
      </c>
      <c r="O173" s="125">
        <v>3433.3554798000023</v>
      </c>
      <c r="P173" s="123">
        <v>31631.180000000004</v>
      </c>
      <c r="Q173" s="124">
        <v>4952.8101643999998</v>
      </c>
      <c r="R173" s="125">
        <v>4053.9311797000018</v>
      </c>
      <c r="S173" s="123">
        <v>27210.224999999977</v>
      </c>
      <c r="T173" s="124">
        <v>4260.5770305000015</v>
      </c>
      <c r="U173" s="125">
        <v>3602.1523284499999</v>
      </c>
      <c r="V173" s="123">
        <v>12141.589999999995</v>
      </c>
      <c r="W173" s="124">
        <v>1901.1301621999987</v>
      </c>
      <c r="X173" s="125">
        <v>1607.6824415000015</v>
      </c>
      <c r="Y173" s="123">
        <v>6897.1300000000019</v>
      </c>
      <c r="Z173" s="124">
        <v>1079.9526154000002</v>
      </c>
      <c r="AA173" s="125">
        <v>904.23407715000019</v>
      </c>
      <c r="AB173" s="123">
        <v>4686.1750000000002</v>
      </c>
      <c r="AC173" s="124">
        <v>733.76128149999943</v>
      </c>
      <c r="AD173" s="125">
        <v>548.31183845000066</v>
      </c>
      <c r="AE173" s="123">
        <v>5386.3199999999979</v>
      </c>
      <c r="AF173" s="124">
        <v>843.38998559999959</v>
      </c>
      <c r="AG173" s="125">
        <v>669.29030254999975</v>
      </c>
      <c r="AH173" s="123">
        <v>4265.7499999999973</v>
      </c>
      <c r="AI173" s="124">
        <v>667.93113500000004</v>
      </c>
      <c r="AJ173" s="125">
        <v>491.04349045000009</v>
      </c>
      <c r="AK173" s="123">
        <v>4560.5649999999996</v>
      </c>
      <c r="AL173" s="124">
        <v>714.09326769999961</v>
      </c>
      <c r="AM173" s="125">
        <v>524.66010900000003</v>
      </c>
      <c r="AN173" s="139">
        <v>13783.300000000005</v>
      </c>
      <c r="AO173" s="138">
        <v>2158.1891140000021</v>
      </c>
      <c r="AP173" s="125">
        <v>1624.5400363500014</v>
      </c>
      <c r="AQ173" s="139">
        <v>21971.569999999996</v>
      </c>
      <c r="AR173" s="138">
        <v>3440.3084306000005</v>
      </c>
      <c r="AS173" s="125">
        <v>2536.5987495999966</v>
      </c>
      <c r="AT173" s="139">
        <v>15823.625000000027</v>
      </c>
      <c r="AU173" s="138">
        <v>2477.6632025000022</v>
      </c>
      <c r="AV173" s="125">
        <v>1812.7681959500014</v>
      </c>
    </row>
    <row r="174" spans="1:48" x14ac:dyDescent="0.25">
      <c r="A174" s="7">
        <v>161</v>
      </c>
      <c r="B174" s="132" t="s">
        <v>100</v>
      </c>
      <c r="C174" s="121">
        <v>169</v>
      </c>
      <c r="D174" s="81">
        <v>0.112</v>
      </c>
      <c r="E174" s="81" t="s">
        <v>688</v>
      </c>
      <c r="F174" s="66">
        <v>37573</v>
      </c>
      <c r="G174" s="66">
        <v>39934</v>
      </c>
      <c r="H174" s="83" t="s">
        <v>350</v>
      </c>
      <c r="I174" s="63">
        <f t="shared" si="43"/>
        <v>170828.01600000006</v>
      </c>
      <c r="J174" s="15">
        <f t="shared" si="44"/>
        <v>26748.250745280006</v>
      </c>
      <c r="K174" s="16">
        <f t="shared" si="42"/>
        <v>0.15657999999999997</v>
      </c>
      <c r="L174" s="17">
        <f t="shared" si="45"/>
        <v>21427.053308759991</v>
      </c>
      <c r="M174" s="123">
        <v>37232.501999999986</v>
      </c>
      <c r="N174" s="124">
        <v>5829.8651631600014</v>
      </c>
      <c r="O174" s="125">
        <v>4693.0963498799974</v>
      </c>
      <c r="P174" s="123">
        <v>45552.024000000019</v>
      </c>
      <c r="Q174" s="124">
        <v>7132.5359179200004</v>
      </c>
      <c r="R174" s="125">
        <v>5827.3590125399978</v>
      </c>
      <c r="S174" s="123">
        <v>39774.894000000037</v>
      </c>
      <c r="T174" s="124">
        <v>6227.9529025200009</v>
      </c>
      <c r="U174" s="125">
        <v>5246.5585342799977</v>
      </c>
      <c r="V174" s="123">
        <v>6584.4719999999961</v>
      </c>
      <c r="W174" s="124">
        <v>1030.9966257600006</v>
      </c>
      <c r="X174" s="125">
        <v>895.18839485999956</v>
      </c>
      <c r="Y174" s="123">
        <v>1472.2680000000003</v>
      </c>
      <c r="Z174" s="124">
        <v>230.52772344000013</v>
      </c>
      <c r="AA174" s="125">
        <v>182.86143989999994</v>
      </c>
      <c r="AB174" s="123">
        <v>0</v>
      </c>
      <c r="AC174" s="124">
        <v>0</v>
      </c>
      <c r="AD174" s="125">
        <v>0</v>
      </c>
      <c r="AE174" s="123">
        <v>0</v>
      </c>
      <c r="AF174" s="124">
        <v>0</v>
      </c>
      <c r="AG174" s="125">
        <v>0</v>
      </c>
      <c r="AH174" s="123">
        <v>0</v>
      </c>
      <c r="AI174" s="124">
        <v>0</v>
      </c>
      <c r="AJ174" s="125">
        <v>0</v>
      </c>
      <c r="AK174" s="123">
        <v>2453.3820000000005</v>
      </c>
      <c r="AL174" s="124">
        <v>384.15055356000011</v>
      </c>
      <c r="AM174" s="125">
        <v>276.17589983999994</v>
      </c>
      <c r="AN174" s="139">
        <v>5772.1859999999961</v>
      </c>
      <c r="AO174" s="138">
        <v>903.80888387999926</v>
      </c>
      <c r="AP174" s="125">
        <v>662.47518569999966</v>
      </c>
      <c r="AQ174" s="139">
        <v>18474.918000000005</v>
      </c>
      <c r="AR174" s="138">
        <v>2892.8026604399997</v>
      </c>
      <c r="AS174" s="125">
        <v>2126.4883976399992</v>
      </c>
      <c r="AT174" s="139">
        <v>13511.370000000023</v>
      </c>
      <c r="AU174" s="138">
        <v>2115.6103145999982</v>
      </c>
      <c r="AV174" s="125">
        <v>1516.8500941200007</v>
      </c>
    </row>
    <row r="175" spans="1:48" x14ac:dyDescent="0.25">
      <c r="A175" s="7">
        <v>162</v>
      </c>
      <c r="B175" s="132" t="s">
        <v>101</v>
      </c>
      <c r="C175" s="121">
        <v>172</v>
      </c>
      <c r="D175" s="81">
        <v>0.03</v>
      </c>
      <c r="E175" s="81" t="s">
        <v>688</v>
      </c>
      <c r="F175" s="66">
        <v>36096</v>
      </c>
      <c r="G175" s="66">
        <v>39995</v>
      </c>
      <c r="H175" s="83" t="s">
        <v>351</v>
      </c>
      <c r="I175" s="63">
        <f t="shared" si="43"/>
        <v>115368.8458</v>
      </c>
      <c r="J175" s="15">
        <f t="shared" si="44"/>
        <v>18197.128048034006</v>
      </c>
      <c r="K175" s="16">
        <f t="shared" si="42"/>
        <v>0.15773000000000006</v>
      </c>
      <c r="L175" s="17">
        <f t="shared" si="45"/>
        <v>14594.693992682005</v>
      </c>
      <c r="M175" s="123">
        <v>12676.56190000001</v>
      </c>
      <c r="N175" s="124">
        <v>1999.474108487002</v>
      </c>
      <c r="O175" s="125">
        <v>1609.7768018810013</v>
      </c>
      <c r="P175" s="123">
        <v>15687.640999999987</v>
      </c>
      <c r="Q175" s="124">
        <v>2474.4116149300012</v>
      </c>
      <c r="R175" s="125">
        <v>2029.9166711909993</v>
      </c>
      <c r="S175" s="123">
        <v>20359.423599999987</v>
      </c>
      <c r="T175" s="124">
        <v>3211.2918844280002</v>
      </c>
      <c r="U175" s="125">
        <v>2720.9767343230033</v>
      </c>
      <c r="V175" s="123">
        <v>12574.448300000005</v>
      </c>
      <c r="W175" s="124">
        <v>1983.367730359</v>
      </c>
      <c r="X175" s="125">
        <v>1684.5428974569986</v>
      </c>
      <c r="Y175" s="123">
        <v>10134.660700000004</v>
      </c>
      <c r="Z175" s="124">
        <v>1598.5400322110017</v>
      </c>
      <c r="AA175" s="125">
        <v>1353.4901694610007</v>
      </c>
      <c r="AB175" s="123">
        <v>6723.7345999999961</v>
      </c>
      <c r="AC175" s="124">
        <v>1060.5346584579993</v>
      </c>
      <c r="AD175" s="125">
        <v>799.43781621800019</v>
      </c>
      <c r="AE175" s="123">
        <v>6020.3518000000058</v>
      </c>
      <c r="AF175" s="124">
        <v>949.59008941399998</v>
      </c>
      <c r="AG175" s="125">
        <v>755.65491903299983</v>
      </c>
      <c r="AH175" s="123">
        <v>5103.8902999999982</v>
      </c>
      <c r="AI175" s="124">
        <v>805.03661701900046</v>
      </c>
      <c r="AJ175" s="125">
        <v>588.09522663699966</v>
      </c>
      <c r="AK175" s="123">
        <v>5326.5976999999975</v>
      </c>
      <c r="AL175" s="124">
        <v>840.16425522100087</v>
      </c>
      <c r="AM175" s="125">
        <v>627.75471350500072</v>
      </c>
      <c r="AN175" s="139">
        <v>5543.0312000000022</v>
      </c>
      <c r="AO175" s="138">
        <v>874.30231117599965</v>
      </c>
      <c r="AP175" s="125">
        <v>673.14080656299973</v>
      </c>
      <c r="AQ175" s="139">
        <v>8084.7644000000028</v>
      </c>
      <c r="AR175" s="138">
        <v>1275.2098888120022</v>
      </c>
      <c r="AS175" s="125">
        <v>946.64707193899972</v>
      </c>
      <c r="AT175" s="139">
        <v>7133.7403000000058</v>
      </c>
      <c r="AU175" s="138">
        <v>1125.2048575189999</v>
      </c>
      <c r="AV175" s="125">
        <v>805.26016447399934</v>
      </c>
    </row>
    <row r="176" spans="1:48" x14ac:dyDescent="0.25">
      <c r="A176" s="7">
        <v>163</v>
      </c>
      <c r="B176" s="132" t="s">
        <v>102</v>
      </c>
      <c r="C176" s="121">
        <v>5</v>
      </c>
      <c r="D176" s="81">
        <v>0.8</v>
      </c>
      <c r="E176" s="81" t="s">
        <v>688</v>
      </c>
      <c r="F176" s="66">
        <v>34229</v>
      </c>
      <c r="G176" s="66">
        <v>39387</v>
      </c>
      <c r="H176" s="83" t="s">
        <v>352</v>
      </c>
      <c r="I176" s="63">
        <f t="shared" si="43"/>
        <v>1413476.7582000007</v>
      </c>
      <c r="J176" s="15">
        <f t="shared" si="44"/>
        <v>124117.39413754201</v>
      </c>
      <c r="K176" s="16">
        <f t="shared" si="42"/>
        <v>8.7809999999999958E-2</v>
      </c>
      <c r="L176" s="17">
        <f t="shared" si="45"/>
        <v>83980.516951122001</v>
      </c>
      <c r="M176" s="123">
        <v>301743.7200000002</v>
      </c>
      <c r="N176" s="124">
        <v>26496.11605320001</v>
      </c>
      <c r="O176" s="125">
        <v>17261.596645700003</v>
      </c>
      <c r="P176" s="123">
        <v>258306.50919999997</v>
      </c>
      <c r="Q176" s="124">
        <v>22681.894572851994</v>
      </c>
      <c r="R176" s="125">
        <v>15232.208906444012</v>
      </c>
      <c r="S176" s="123">
        <v>346018.11000000016</v>
      </c>
      <c r="T176" s="124">
        <v>30383.850239099993</v>
      </c>
      <c r="U176" s="125">
        <v>22133.444923000006</v>
      </c>
      <c r="V176" s="123">
        <v>140424.08000000007</v>
      </c>
      <c r="W176" s="124">
        <v>12330.638464800015</v>
      </c>
      <c r="X176" s="125">
        <v>9221.5244905</v>
      </c>
      <c r="Y176" s="123">
        <v>150233.51009999996</v>
      </c>
      <c r="Z176" s="124">
        <v>13192.004521880999</v>
      </c>
      <c r="AA176" s="125">
        <v>9296.0652697809965</v>
      </c>
      <c r="AB176" s="123">
        <v>105345.6592000001</v>
      </c>
      <c r="AC176" s="124">
        <v>9250.4023343519948</v>
      </c>
      <c r="AD176" s="125">
        <v>5748.4644087039969</v>
      </c>
      <c r="AE176" s="123">
        <v>17745.62</v>
      </c>
      <c r="AF176" s="124">
        <v>1558.2428922000001</v>
      </c>
      <c r="AG176" s="125">
        <v>1083.0281935999997</v>
      </c>
      <c r="AH176" s="123">
        <v>2274.63</v>
      </c>
      <c r="AI176" s="124">
        <v>199.73526029999996</v>
      </c>
      <c r="AJ176" s="125">
        <v>116.91781019999999</v>
      </c>
      <c r="AK176" s="123">
        <v>2455.5396999999998</v>
      </c>
      <c r="AL176" s="124">
        <v>215.62094105700001</v>
      </c>
      <c r="AM176" s="125">
        <v>92.203856493000032</v>
      </c>
      <c r="AN176" s="139">
        <v>10567.109999999997</v>
      </c>
      <c r="AO176" s="138">
        <v>927.89792909999994</v>
      </c>
      <c r="AP176" s="125">
        <v>314.18606659999995</v>
      </c>
      <c r="AQ176" s="139">
        <v>25353.329999999987</v>
      </c>
      <c r="AR176" s="138">
        <v>2226.2759073000007</v>
      </c>
      <c r="AS176" s="125">
        <v>1157.2297686999998</v>
      </c>
      <c r="AT176" s="139">
        <v>53008.939999999981</v>
      </c>
      <c r="AU176" s="138">
        <v>4654.7150214000012</v>
      </c>
      <c r="AV176" s="125">
        <v>2323.6466114</v>
      </c>
    </row>
    <row r="177" spans="1:48" x14ac:dyDescent="0.25">
      <c r="A177" s="7">
        <v>164</v>
      </c>
      <c r="B177" s="132" t="s">
        <v>103</v>
      </c>
      <c r="C177" s="121">
        <v>4</v>
      </c>
      <c r="D177" s="81">
        <v>0.2</v>
      </c>
      <c r="E177" s="81" t="s">
        <v>688</v>
      </c>
      <c r="F177" s="66">
        <v>36941</v>
      </c>
      <c r="G177" s="66">
        <v>39387</v>
      </c>
      <c r="H177" s="83" t="s">
        <v>353</v>
      </c>
      <c r="I177" s="63">
        <f t="shared" si="43"/>
        <v>458786.76400000002</v>
      </c>
      <c r="J177" s="15">
        <f t="shared" si="44"/>
        <v>70143.908347959994</v>
      </c>
      <c r="K177" s="16">
        <f t="shared" si="42"/>
        <v>0.15288999999999997</v>
      </c>
      <c r="L177" s="17">
        <f t="shared" si="45"/>
        <v>57022.955379063984</v>
      </c>
      <c r="M177" s="123">
        <v>84279.964799999972</v>
      </c>
      <c r="N177" s="124">
        <v>12885.563818271998</v>
      </c>
      <c r="O177" s="125">
        <v>10290.142319647997</v>
      </c>
      <c r="P177" s="123">
        <v>77117.994400000098</v>
      </c>
      <c r="Q177" s="124">
        <v>11790.570163815999</v>
      </c>
      <c r="R177" s="125">
        <v>9649.867410063991</v>
      </c>
      <c r="S177" s="123">
        <v>84526.668799999927</v>
      </c>
      <c r="T177" s="124">
        <v>12923.282392832009</v>
      </c>
      <c r="U177" s="125">
        <v>10890.756045831997</v>
      </c>
      <c r="V177" s="123">
        <v>60582.155999999995</v>
      </c>
      <c r="W177" s="124">
        <v>9262.4058308399963</v>
      </c>
      <c r="X177" s="125">
        <v>7918.8021712159989</v>
      </c>
      <c r="Y177" s="123">
        <v>63675.215200000028</v>
      </c>
      <c r="Z177" s="124">
        <v>9735.3036519279976</v>
      </c>
      <c r="AA177" s="125">
        <v>8081.5896183360046</v>
      </c>
      <c r="AB177" s="123">
        <v>43619.594400000024</v>
      </c>
      <c r="AC177" s="124">
        <v>6668.9997878159966</v>
      </c>
      <c r="AD177" s="125">
        <v>5211.7727501840027</v>
      </c>
      <c r="AE177" s="123">
        <v>7177.905600000001</v>
      </c>
      <c r="AF177" s="124">
        <v>1097.4299871839999</v>
      </c>
      <c r="AG177" s="125">
        <v>902.78614744800007</v>
      </c>
      <c r="AH177" s="123">
        <v>903.28399999999999</v>
      </c>
      <c r="AI177" s="124">
        <v>138.10309075999996</v>
      </c>
      <c r="AJ177" s="125">
        <v>105.64639587199997</v>
      </c>
      <c r="AK177" s="123">
        <v>905.42079999999999</v>
      </c>
      <c r="AL177" s="124">
        <v>138.42978611199999</v>
      </c>
      <c r="AM177" s="125">
        <v>91.86032231999998</v>
      </c>
      <c r="AN177" s="139">
        <v>3975.8231999999998</v>
      </c>
      <c r="AO177" s="138">
        <v>607.86360904799994</v>
      </c>
      <c r="AP177" s="125">
        <v>377.74025364800002</v>
      </c>
      <c r="AQ177" s="139">
        <v>10172.760799999998</v>
      </c>
      <c r="AR177" s="138">
        <v>1555.3133987119993</v>
      </c>
      <c r="AS177" s="125">
        <v>1125.692365184</v>
      </c>
      <c r="AT177" s="139">
        <v>21849.976000000002</v>
      </c>
      <c r="AU177" s="138">
        <v>3340.6428306399998</v>
      </c>
      <c r="AV177" s="125">
        <v>2376.2995793119976</v>
      </c>
    </row>
    <row r="178" spans="1:48" x14ac:dyDescent="0.25">
      <c r="A178" s="7">
        <v>165</v>
      </c>
      <c r="B178" s="132" t="s">
        <v>104</v>
      </c>
      <c r="C178" s="121">
        <v>6</v>
      </c>
      <c r="D178" s="81">
        <v>0.44</v>
      </c>
      <c r="E178" s="81" t="s">
        <v>688</v>
      </c>
      <c r="F178" s="66">
        <v>35309</v>
      </c>
      <c r="G178" s="66">
        <v>39387</v>
      </c>
      <c r="H178" s="83" t="s">
        <v>354</v>
      </c>
      <c r="I178" s="63">
        <f t="shared" si="43"/>
        <v>1190180.0968000002</v>
      </c>
      <c r="J178" s="15">
        <f t="shared" si="44"/>
        <v>164411.47857195197</v>
      </c>
      <c r="K178" s="16">
        <f t="shared" si="42"/>
        <v>0.13813999999999996</v>
      </c>
      <c r="L178" s="17">
        <f t="shared" si="45"/>
        <v>127329.07544829304</v>
      </c>
      <c r="M178" s="123">
        <v>115202.54400000001</v>
      </c>
      <c r="N178" s="124">
        <v>15914.079428159994</v>
      </c>
      <c r="O178" s="125">
        <v>11823.964301167985</v>
      </c>
      <c r="P178" s="123">
        <v>208113.53599999979</v>
      </c>
      <c r="Q178" s="124">
        <v>28748.803863039982</v>
      </c>
      <c r="R178" s="125">
        <v>22854.491748596</v>
      </c>
      <c r="S178" s="123">
        <v>239793.32400000023</v>
      </c>
      <c r="T178" s="124">
        <v>33125.049777359985</v>
      </c>
      <c r="U178" s="125">
        <v>27445.075755351034</v>
      </c>
      <c r="V178" s="123">
        <v>133503.554</v>
      </c>
      <c r="W178" s="124">
        <v>18442.180949560021</v>
      </c>
      <c r="X178" s="125">
        <v>15329.666576436999</v>
      </c>
      <c r="Y178" s="123">
        <v>131041.39399999988</v>
      </c>
      <c r="Z178" s="124">
        <v>18102.05816715999</v>
      </c>
      <c r="AA178" s="125">
        <v>14536.934901100016</v>
      </c>
      <c r="AB178" s="123">
        <v>138599.17600000012</v>
      </c>
      <c r="AC178" s="124">
        <v>19146.090172640004</v>
      </c>
      <c r="AD178" s="125">
        <v>14115.577581939999</v>
      </c>
      <c r="AE178" s="123">
        <v>50134.182500000054</v>
      </c>
      <c r="AF178" s="124">
        <v>6925.5359705500014</v>
      </c>
      <c r="AG178" s="125">
        <v>5438.6399829659968</v>
      </c>
      <c r="AH178" s="123">
        <v>22264.633999999984</v>
      </c>
      <c r="AI178" s="124">
        <v>3075.6365407599992</v>
      </c>
      <c r="AJ178" s="125">
        <v>2063.9300302830002</v>
      </c>
      <c r="AK178" s="123">
        <v>43448.908400000015</v>
      </c>
      <c r="AL178" s="124">
        <v>6002.0322063760023</v>
      </c>
      <c r="AM178" s="125">
        <v>4112.5104834959993</v>
      </c>
      <c r="AN178" s="139">
        <v>57014.905699999967</v>
      </c>
      <c r="AO178" s="138">
        <v>7876.0390733980003</v>
      </c>
      <c r="AP178" s="125">
        <v>5289.4654462569979</v>
      </c>
      <c r="AQ178" s="139">
        <v>30113.943200000009</v>
      </c>
      <c r="AR178" s="138">
        <v>4159.9401136479992</v>
      </c>
      <c r="AS178" s="125">
        <v>2609.8578050460005</v>
      </c>
      <c r="AT178" s="139">
        <v>20949.995000000006</v>
      </c>
      <c r="AU178" s="138">
        <v>2894.0323093000006</v>
      </c>
      <c r="AV178" s="125">
        <v>1708.9608356530007</v>
      </c>
    </row>
    <row r="179" spans="1:48" x14ac:dyDescent="0.25">
      <c r="A179" s="7">
        <v>166</v>
      </c>
      <c r="B179" s="132" t="s">
        <v>105</v>
      </c>
      <c r="C179" s="121">
        <v>9</v>
      </c>
      <c r="D179" s="81">
        <v>0.8</v>
      </c>
      <c r="E179" s="81" t="s">
        <v>688</v>
      </c>
      <c r="F179" s="66">
        <v>34683</v>
      </c>
      <c r="G179" s="66">
        <v>39814</v>
      </c>
      <c r="H179" s="83" t="s">
        <v>355</v>
      </c>
      <c r="I179" s="63">
        <f t="shared" si="43"/>
        <v>682026.18160000059</v>
      </c>
      <c r="J179" s="15">
        <f t="shared" si="44"/>
        <v>44918.244320176025</v>
      </c>
      <c r="K179" s="16">
        <f t="shared" si="42"/>
        <v>6.5859999999999974E-2</v>
      </c>
      <c r="L179" s="17">
        <f t="shared" si="45"/>
        <v>24861.918153080012</v>
      </c>
      <c r="M179" s="123">
        <v>316093.42040000053</v>
      </c>
      <c r="N179" s="124">
        <v>20817.912667544013</v>
      </c>
      <c r="O179" s="125">
        <v>11021.233781132009</v>
      </c>
      <c r="P179" s="123">
        <v>291902.41519999993</v>
      </c>
      <c r="Q179" s="124">
        <v>19224.693065072017</v>
      </c>
      <c r="R179" s="125">
        <v>11041.928584367999</v>
      </c>
      <c r="S179" s="123">
        <v>74030.34480000005</v>
      </c>
      <c r="T179" s="124">
        <v>4875.638508527999</v>
      </c>
      <c r="U179" s="125">
        <v>2798.7557530800027</v>
      </c>
      <c r="V179" s="123">
        <v>0</v>
      </c>
      <c r="W179" s="124">
        <v>0</v>
      </c>
      <c r="X179" s="125">
        <v>0</v>
      </c>
      <c r="Y179" s="123">
        <v>0</v>
      </c>
      <c r="Z179" s="124">
        <v>0</v>
      </c>
      <c r="AA179" s="125">
        <v>0</v>
      </c>
      <c r="AB179" s="123">
        <v>0</v>
      </c>
      <c r="AC179" s="124">
        <v>0</v>
      </c>
      <c r="AD179" s="125">
        <v>0</v>
      </c>
      <c r="AE179" s="123">
        <v>0</v>
      </c>
      <c r="AF179" s="124">
        <v>0</v>
      </c>
      <c r="AG179" s="125">
        <v>0</v>
      </c>
      <c r="AH179" s="123">
        <v>0</v>
      </c>
      <c r="AI179" s="124">
        <v>0</v>
      </c>
      <c r="AJ179" s="125">
        <v>0</v>
      </c>
      <c r="AK179" s="123">
        <v>1.1999999999999999E-3</v>
      </c>
      <c r="AL179" s="124">
        <v>7.9031999999999985E-5</v>
      </c>
      <c r="AM179" s="125">
        <v>3.4499999999999998E-5</v>
      </c>
      <c r="AN179" s="139">
        <v>0</v>
      </c>
      <c r="AO179" s="138">
        <v>0</v>
      </c>
      <c r="AP179" s="125">
        <v>0</v>
      </c>
      <c r="AQ179" s="139">
        <v>0</v>
      </c>
      <c r="AR179" s="138">
        <v>0</v>
      </c>
      <c r="AS179" s="125">
        <v>0</v>
      </c>
      <c r="AT179" s="139">
        <v>0</v>
      </c>
      <c r="AU179" s="138">
        <v>0</v>
      </c>
      <c r="AV179" s="125">
        <v>0</v>
      </c>
    </row>
    <row r="180" spans="1:48" x14ac:dyDescent="0.25">
      <c r="A180" s="7">
        <v>167</v>
      </c>
      <c r="B180" s="132" t="s">
        <v>106</v>
      </c>
      <c r="C180" s="121">
        <v>191</v>
      </c>
      <c r="D180" s="81">
        <v>6.7000000000000004E-2</v>
      </c>
      <c r="E180" s="81" t="s">
        <v>688</v>
      </c>
      <c r="F180" s="66">
        <v>36970</v>
      </c>
      <c r="G180" s="66">
        <v>39600</v>
      </c>
      <c r="H180" s="83" t="s">
        <v>357</v>
      </c>
      <c r="I180" s="63">
        <f t="shared" si="43"/>
        <v>264999.99860000005</v>
      </c>
      <c r="J180" s="15">
        <f t="shared" si="44"/>
        <v>41798.449779177994</v>
      </c>
      <c r="K180" s="16">
        <f t="shared" si="42"/>
        <v>0.15772999999999995</v>
      </c>
      <c r="L180" s="17">
        <f t="shared" si="45"/>
        <v>33068.36220476</v>
      </c>
      <c r="M180" s="123">
        <v>35615.831699999981</v>
      </c>
      <c r="N180" s="124">
        <v>5617.6851340410021</v>
      </c>
      <c r="O180" s="125">
        <v>4518.3698292600038</v>
      </c>
      <c r="P180" s="123">
        <v>27951.519599999992</v>
      </c>
      <c r="Q180" s="124">
        <v>4408.7931865080018</v>
      </c>
      <c r="R180" s="125">
        <v>3630.0672453390011</v>
      </c>
      <c r="S180" s="123">
        <v>31329.627900000014</v>
      </c>
      <c r="T180" s="124">
        <v>4941.6222086669977</v>
      </c>
      <c r="U180" s="125">
        <v>4189.7018853809986</v>
      </c>
      <c r="V180" s="123">
        <v>30531.98160000001</v>
      </c>
      <c r="W180" s="124">
        <v>4815.8094577679958</v>
      </c>
      <c r="X180" s="125">
        <v>4094.9157822420048</v>
      </c>
      <c r="Y180" s="123">
        <v>23661.081599999998</v>
      </c>
      <c r="Z180" s="124">
        <v>3732.0624007679994</v>
      </c>
      <c r="AA180" s="125">
        <v>3122.7724536629989</v>
      </c>
      <c r="AB180" s="123">
        <v>10430.733600000005</v>
      </c>
      <c r="AC180" s="124">
        <v>1645.2396107279983</v>
      </c>
      <c r="AD180" s="125">
        <v>1263.3554913240002</v>
      </c>
      <c r="AE180" s="123">
        <v>10954.327500000003</v>
      </c>
      <c r="AF180" s="124">
        <v>1727.826076574999</v>
      </c>
      <c r="AG180" s="125">
        <v>1369.7749223010005</v>
      </c>
      <c r="AH180" s="123">
        <v>5568.0974999999953</v>
      </c>
      <c r="AI180" s="124">
        <v>878.25601867499938</v>
      </c>
      <c r="AJ180" s="125">
        <v>636.39703026599989</v>
      </c>
      <c r="AK180" s="123">
        <v>18283.034100000001</v>
      </c>
      <c r="AL180" s="124">
        <v>2883.782968592996</v>
      </c>
      <c r="AM180" s="125">
        <v>2158.3240910249992</v>
      </c>
      <c r="AN180" s="139">
        <v>21248.466600000014</v>
      </c>
      <c r="AO180" s="138">
        <v>3351.5206368179997</v>
      </c>
      <c r="AP180" s="125">
        <v>2524.5632347620021</v>
      </c>
      <c r="AQ180" s="139">
        <v>31874.8269</v>
      </c>
      <c r="AR180" s="138">
        <v>5027.6164469370096</v>
      </c>
      <c r="AS180" s="125">
        <v>3727.1764111739953</v>
      </c>
      <c r="AT180" s="139">
        <v>17550.470000000016</v>
      </c>
      <c r="AU180" s="138">
        <v>2768.2356330999996</v>
      </c>
      <c r="AV180" s="125">
        <v>1832.9438280229992</v>
      </c>
    </row>
    <row r="181" spans="1:48" x14ac:dyDescent="0.25">
      <c r="A181" s="7">
        <v>168</v>
      </c>
      <c r="B181" s="132" t="s">
        <v>107</v>
      </c>
      <c r="C181" s="121">
        <v>193</v>
      </c>
      <c r="D181" s="81">
        <v>0.3</v>
      </c>
      <c r="E181" s="81" t="s">
        <v>688</v>
      </c>
      <c r="F181" s="66">
        <v>35885</v>
      </c>
      <c r="G181" s="66">
        <v>39448</v>
      </c>
      <c r="H181" s="83" t="s">
        <v>358</v>
      </c>
      <c r="I181" s="63">
        <f t="shared" si="43"/>
        <v>1150719.5592</v>
      </c>
      <c r="J181" s="15">
        <f t="shared" si="44"/>
        <v>160744.015224648</v>
      </c>
      <c r="K181" s="16">
        <f t="shared" si="42"/>
        <v>0.13969000000000001</v>
      </c>
      <c r="L181" s="17">
        <f t="shared" si="45"/>
        <v>123102.00063068405</v>
      </c>
      <c r="M181" s="123">
        <v>193983.85200000001</v>
      </c>
      <c r="N181" s="124">
        <v>27097.604285880007</v>
      </c>
      <c r="O181" s="125">
        <v>21114.871592316016</v>
      </c>
      <c r="P181" s="123">
        <v>193432.43880000009</v>
      </c>
      <c r="Q181" s="124">
        <v>27020.577375972</v>
      </c>
      <c r="R181" s="125">
        <v>21547.317642840029</v>
      </c>
      <c r="S181" s="123">
        <v>187152.18719999984</v>
      </c>
      <c r="T181" s="124">
        <v>26143.289029967986</v>
      </c>
      <c r="U181" s="125">
        <v>21580.13358502799</v>
      </c>
      <c r="V181" s="123">
        <v>84936.652800000084</v>
      </c>
      <c r="W181" s="124">
        <v>11864.80102963199</v>
      </c>
      <c r="X181" s="125">
        <v>9861.4348739039997</v>
      </c>
      <c r="Y181" s="123">
        <v>57296.665200000018</v>
      </c>
      <c r="Z181" s="124">
        <v>8003.7711617879959</v>
      </c>
      <c r="AA181" s="125">
        <v>6504.0570239160006</v>
      </c>
      <c r="AB181" s="123">
        <v>14066.470800000003</v>
      </c>
      <c r="AC181" s="124">
        <v>1964.9453060519995</v>
      </c>
      <c r="AD181" s="125">
        <v>1232.2433544360001</v>
      </c>
      <c r="AE181" s="123">
        <v>8300.6544000000013</v>
      </c>
      <c r="AF181" s="124">
        <v>1159.5184131359999</v>
      </c>
      <c r="AG181" s="125">
        <v>871.00846384800013</v>
      </c>
      <c r="AH181" s="123">
        <v>735.07559999999989</v>
      </c>
      <c r="AI181" s="124">
        <v>102.682710564</v>
      </c>
      <c r="AJ181" s="125">
        <v>76.893222936000001</v>
      </c>
      <c r="AK181" s="123">
        <v>21132.364800000007</v>
      </c>
      <c r="AL181" s="124">
        <v>2951.9800389119987</v>
      </c>
      <c r="AM181" s="125">
        <v>2121.3160503480008</v>
      </c>
      <c r="AN181" s="139">
        <v>83135.302799999961</v>
      </c>
      <c r="AO181" s="138">
        <v>11613.170448131999</v>
      </c>
      <c r="AP181" s="125">
        <v>8388.9572918520043</v>
      </c>
      <c r="AQ181" s="139">
        <v>143772.55799999996</v>
      </c>
      <c r="AR181" s="138">
        <v>20083.588627020032</v>
      </c>
      <c r="AS181" s="125">
        <v>14076.089000891991</v>
      </c>
      <c r="AT181" s="139">
        <v>162775.33680000014</v>
      </c>
      <c r="AU181" s="138">
        <v>22738.086797592008</v>
      </c>
      <c r="AV181" s="125">
        <v>15727.678528368015</v>
      </c>
    </row>
    <row r="182" spans="1:48" x14ac:dyDescent="0.25">
      <c r="A182" s="7">
        <v>169</v>
      </c>
      <c r="B182" s="132" t="s">
        <v>108</v>
      </c>
      <c r="C182" s="121">
        <v>194</v>
      </c>
      <c r="D182" s="81">
        <v>2.5000000000000001E-2</v>
      </c>
      <c r="E182" s="81" t="s">
        <v>688</v>
      </c>
      <c r="F182" s="66">
        <v>37391</v>
      </c>
      <c r="G182" s="66">
        <v>39995</v>
      </c>
      <c r="H182" s="83" t="s">
        <v>359</v>
      </c>
      <c r="I182" s="63">
        <f t="shared" si="43"/>
        <v>0</v>
      </c>
      <c r="J182" s="15">
        <f t="shared" si="44"/>
        <v>0</v>
      </c>
      <c r="K182" s="16" t="e">
        <f t="shared" si="42"/>
        <v>#DIV/0!</v>
      </c>
      <c r="L182" s="17">
        <f t="shared" si="45"/>
        <v>0</v>
      </c>
      <c r="M182" s="123">
        <v>0</v>
      </c>
      <c r="N182" s="124">
        <v>0</v>
      </c>
      <c r="O182" s="125">
        <v>0</v>
      </c>
      <c r="P182" s="123">
        <v>0</v>
      </c>
      <c r="Q182" s="124">
        <v>0</v>
      </c>
      <c r="R182" s="125">
        <v>0</v>
      </c>
      <c r="S182" s="123">
        <v>0</v>
      </c>
      <c r="T182" s="124">
        <v>0</v>
      </c>
      <c r="U182" s="125">
        <v>0</v>
      </c>
      <c r="V182" s="123">
        <v>0</v>
      </c>
      <c r="W182" s="124">
        <v>0</v>
      </c>
      <c r="X182" s="125">
        <v>0</v>
      </c>
      <c r="Y182" s="123">
        <v>0</v>
      </c>
      <c r="Z182" s="124">
        <v>0</v>
      </c>
      <c r="AA182" s="125">
        <v>0</v>
      </c>
      <c r="AB182" s="123">
        <v>0</v>
      </c>
      <c r="AC182" s="124">
        <v>0</v>
      </c>
      <c r="AD182" s="125">
        <v>0</v>
      </c>
      <c r="AE182" s="123">
        <v>0</v>
      </c>
      <c r="AF182" s="124">
        <v>0</v>
      </c>
      <c r="AG182" s="125">
        <v>0</v>
      </c>
      <c r="AH182" s="123">
        <v>0</v>
      </c>
      <c r="AI182" s="124">
        <v>0</v>
      </c>
      <c r="AJ182" s="125">
        <v>0</v>
      </c>
      <c r="AK182" s="123">
        <v>0</v>
      </c>
      <c r="AL182" s="124">
        <v>0</v>
      </c>
      <c r="AM182" s="125">
        <v>0</v>
      </c>
      <c r="AN182" s="139">
        <v>0</v>
      </c>
      <c r="AO182" s="138">
        <v>0</v>
      </c>
      <c r="AP182" s="125">
        <v>0</v>
      </c>
      <c r="AQ182" s="139">
        <v>0</v>
      </c>
      <c r="AR182" s="138">
        <v>0</v>
      </c>
      <c r="AS182" s="125">
        <v>0</v>
      </c>
      <c r="AT182" s="139">
        <v>0</v>
      </c>
      <c r="AU182" s="138">
        <v>0</v>
      </c>
      <c r="AV182" s="125">
        <v>0</v>
      </c>
    </row>
    <row r="183" spans="1:48" x14ac:dyDescent="0.25">
      <c r="A183" s="7">
        <v>170</v>
      </c>
      <c r="B183" s="132" t="s">
        <v>109</v>
      </c>
      <c r="C183" s="121">
        <v>199</v>
      </c>
      <c r="D183" s="81">
        <v>0.16500000000000001</v>
      </c>
      <c r="E183" s="81" t="s">
        <v>688</v>
      </c>
      <c r="F183" s="66">
        <v>37613</v>
      </c>
      <c r="G183" s="66">
        <v>39934</v>
      </c>
      <c r="H183" s="83" t="s">
        <v>360</v>
      </c>
      <c r="I183" s="63">
        <f t="shared" si="43"/>
        <v>179095.39280000006</v>
      </c>
      <c r="J183" s="15">
        <f t="shared" si="44"/>
        <v>27381.894605191996</v>
      </c>
      <c r="K183" s="16">
        <f t="shared" si="42"/>
        <v>0.15288999999999991</v>
      </c>
      <c r="L183" s="17">
        <f t="shared" si="45"/>
        <v>21888.910410287994</v>
      </c>
      <c r="M183" s="123">
        <v>34631.686400000013</v>
      </c>
      <c r="N183" s="124">
        <v>5294.8385336959991</v>
      </c>
      <c r="O183" s="125">
        <v>4247.606491599995</v>
      </c>
      <c r="P183" s="123">
        <v>45695.800000000017</v>
      </c>
      <c r="Q183" s="124">
        <v>6986.4308619999983</v>
      </c>
      <c r="R183" s="125">
        <v>5641.322647103998</v>
      </c>
      <c r="S183" s="123">
        <v>38194.684799999988</v>
      </c>
      <c r="T183" s="124">
        <v>5839.5853590720035</v>
      </c>
      <c r="U183" s="125">
        <v>4907.0056503600008</v>
      </c>
      <c r="V183" s="123">
        <v>9363.7103999999908</v>
      </c>
      <c r="W183" s="124">
        <v>1431.6176830560005</v>
      </c>
      <c r="X183" s="125">
        <v>1217.2335010479994</v>
      </c>
      <c r="Y183" s="123">
        <v>6438.4632000000047</v>
      </c>
      <c r="Z183" s="124">
        <v>984.37663864800015</v>
      </c>
      <c r="AA183" s="125">
        <v>828.41914554400023</v>
      </c>
      <c r="AB183" s="123">
        <v>3573.6368000000011</v>
      </c>
      <c r="AC183" s="124">
        <v>546.37333035199981</v>
      </c>
      <c r="AD183" s="125">
        <v>392.6321660160001</v>
      </c>
      <c r="AE183" s="123">
        <v>3704.6607999999992</v>
      </c>
      <c r="AF183" s="124">
        <v>566.40558971199982</v>
      </c>
      <c r="AG183" s="125">
        <v>465.0222379679999</v>
      </c>
      <c r="AH183" s="123">
        <v>2102.1800000000003</v>
      </c>
      <c r="AI183" s="124">
        <v>321.40230020000001</v>
      </c>
      <c r="AJ183" s="125">
        <v>238.7122105359999</v>
      </c>
      <c r="AK183" s="123">
        <v>5048.6688000000022</v>
      </c>
      <c r="AL183" s="124">
        <v>771.89097283199908</v>
      </c>
      <c r="AM183" s="125">
        <v>566.04557500799979</v>
      </c>
      <c r="AN183" s="139">
        <v>9481.0087999999996</v>
      </c>
      <c r="AO183" s="138">
        <v>1449.5514354320005</v>
      </c>
      <c r="AP183" s="125">
        <v>1085.62317108</v>
      </c>
      <c r="AQ183" s="139">
        <v>11965.84239999999</v>
      </c>
      <c r="AR183" s="138">
        <v>1829.4576445359994</v>
      </c>
      <c r="AS183" s="125">
        <v>1331.113427568001</v>
      </c>
      <c r="AT183" s="139">
        <v>8895.0504000000037</v>
      </c>
      <c r="AU183" s="138">
        <v>1359.9642556560002</v>
      </c>
      <c r="AV183" s="125">
        <v>968.17418645600014</v>
      </c>
    </row>
    <row r="184" spans="1:48" x14ac:dyDescent="0.25">
      <c r="A184" s="7">
        <v>171</v>
      </c>
      <c r="B184" s="132" t="s">
        <v>110</v>
      </c>
      <c r="C184" s="121">
        <v>200</v>
      </c>
      <c r="D184" s="81">
        <v>0.39500000000000002</v>
      </c>
      <c r="E184" s="81" t="s">
        <v>688</v>
      </c>
      <c r="F184" s="66">
        <v>37568</v>
      </c>
      <c r="G184" s="66">
        <v>39448</v>
      </c>
      <c r="H184" s="83" t="s">
        <v>361</v>
      </c>
      <c r="I184" s="63">
        <f t="shared" si="43"/>
        <v>1844037.7944000005</v>
      </c>
      <c r="J184" s="15">
        <f t="shared" si="44"/>
        <v>265283.27710238396</v>
      </c>
      <c r="K184" s="16">
        <f t="shared" si="42"/>
        <v>0.14385999999999993</v>
      </c>
      <c r="L184" s="17">
        <f t="shared" si="45"/>
        <v>207494.45783038795</v>
      </c>
      <c r="M184" s="123">
        <v>246049.59600000008</v>
      </c>
      <c r="N184" s="124">
        <v>35396.694880560033</v>
      </c>
      <c r="O184" s="125">
        <v>27793.380764795991</v>
      </c>
      <c r="P184" s="123">
        <v>224425.57560000016</v>
      </c>
      <c r="Q184" s="124">
        <v>32285.863305815972</v>
      </c>
      <c r="R184" s="125">
        <v>26020.17646649999</v>
      </c>
      <c r="S184" s="123">
        <v>201813.01799999981</v>
      </c>
      <c r="T184" s="124">
        <v>29032.820769480022</v>
      </c>
      <c r="U184" s="125">
        <v>24157.399452803998</v>
      </c>
      <c r="V184" s="123">
        <v>248141.80800000022</v>
      </c>
      <c r="W184" s="124">
        <v>35697.68049888</v>
      </c>
      <c r="X184" s="125">
        <v>29940.20041267198</v>
      </c>
      <c r="Y184" s="123">
        <v>246907.35840000003</v>
      </c>
      <c r="Z184" s="124">
        <v>35520.092579423967</v>
      </c>
      <c r="AA184" s="125">
        <v>29421.308315220045</v>
      </c>
      <c r="AB184" s="123">
        <v>130699.66679999998</v>
      </c>
      <c r="AC184" s="124">
        <v>18802.454065848007</v>
      </c>
      <c r="AD184" s="125">
        <v>14003.41596833999</v>
      </c>
      <c r="AE184" s="123">
        <v>70805.008800000127</v>
      </c>
      <c r="AF184" s="124">
        <v>10186.008565968008</v>
      </c>
      <c r="AG184" s="125">
        <v>7933.5791124360012</v>
      </c>
      <c r="AH184" s="123">
        <v>43473.938400000028</v>
      </c>
      <c r="AI184" s="124">
        <v>6254.1607782240044</v>
      </c>
      <c r="AJ184" s="125">
        <v>4388.6918348640011</v>
      </c>
      <c r="AK184" s="123">
        <v>52148.451600000029</v>
      </c>
      <c r="AL184" s="124">
        <v>7502.0762471760008</v>
      </c>
      <c r="AM184" s="125">
        <v>5418.0916064760031</v>
      </c>
      <c r="AN184" s="139">
        <v>76857.917999999961</v>
      </c>
      <c r="AO184" s="138">
        <v>11056.780083480009</v>
      </c>
      <c r="AP184" s="125">
        <v>8132.2091739959997</v>
      </c>
      <c r="AQ184" s="139">
        <v>120085.00800000003</v>
      </c>
      <c r="AR184" s="138">
        <v>17275.429250879992</v>
      </c>
      <c r="AS184" s="125">
        <v>12144.130641419979</v>
      </c>
      <c r="AT184" s="139">
        <v>182630.44680000015</v>
      </c>
      <c r="AU184" s="138">
        <v>26273.216076647972</v>
      </c>
      <c r="AV184" s="125">
        <v>18141.874080863996</v>
      </c>
    </row>
    <row r="185" spans="1:48" x14ac:dyDescent="0.25">
      <c r="A185" s="7">
        <v>172</v>
      </c>
      <c r="B185" s="132" t="s">
        <v>635</v>
      </c>
      <c r="C185" s="121">
        <v>201</v>
      </c>
      <c r="D185" s="81">
        <v>0.12</v>
      </c>
      <c r="E185" s="81" t="s">
        <v>688</v>
      </c>
      <c r="F185" s="66">
        <v>34182</v>
      </c>
      <c r="G185" s="66">
        <v>39479</v>
      </c>
      <c r="H185" s="83" t="s">
        <v>362</v>
      </c>
      <c r="I185" s="63">
        <f t="shared" si="43"/>
        <v>455000.00180000073</v>
      </c>
      <c r="J185" s="15">
        <f t="shared" si="44"/>
        <v>69819.750276210048</v>
      </c>
      <c r="K185" s="16">
        <f t="shared" si="42"/>
        <v>0.15344999999999986</v>
      </c>
      <c r="L185" s="17">
        <f t="shared" si="45"/>
        <v>56562.191153854066</v>
      </c>
      <c r="M185" s="123">
        <v>84251.707200000077</v>
      </c>
      <c r="N185" s="124">
        <v>12928.424469839994</v>
      </c>
      <c r="O185" s="125">
        <v>10325.180631240011</v>
      </c>
      <c r="P185" s="123">
        <v>80083.789200000087</v>
      </c>
      <c r="Q185" s="124">
        <v>12288.857452740005</v>
      </c>
      <c r="R185" s="125">
        <v>10044.697754502005</v>
      </c>
      <c r="S185" s="123">
        <v>81931.673400000131</v>
      </c>
      <c r="T185" s="124">
        <v>12572.415283229993</v>
      </c>
      <c r="U185" s="125">
        <v>10595.581586508002</v>
      </c>
      <c r="V185" s="123">
        <v>68168.126999999964</v>
      </c>
      <c r="W185" s="124">
        <v>10460.399088149999</v>
      </c>
      <c r="X185" s="125">
        <v>8866.2966169919964</v>
      </c>
      <c r="Y185" s="123">
        <v>39531.874200000013</v>
      </c>
      <c r="Z185" s="124">
        <v>6066.1660959900055</v>
      </c>
      <c r="AA185" s="125">
        <v>5078.7483844500002</v>
      </c>
      <c r="AB185" s="123">
        <v>21545.948400000008</v>
      </c>
      <c r="AC185" s="124">
        <v>3306.2257819800016</v>
      </c>
      <c r="AD185" s="125">
        <v>2483.1461932860038</v>
      </c>
      <c r="AE185" s="123">
        <v>17269.1976</v>
      </c>
      <c r="AF185" s="124">
        <v>2649.9583717200012</v>
      </c>
      <c r="AG185" s="125">
        <v>2089.2935948340019</v>
      </c>
      <c r="AH185" s="123">
        <v>21481.462199999998</v>
      </c>
      <c r="AI185" s="124">
        <v>3296.3303745899984</v>
      </c>
      <c r="AJ185" s="125">
        <v>2419.2067992359994</v>
      </c>
      <c r="AK185" s="123">
        <v>31882.752600000018</v>
      </c>
      <c r="AL185" s="124">
        <v>4892.4083864699996</v>
      </c>
      <c r="AM185" s="125">
        <v>3624.853450715998</v>
      </c>
      <c r="AN185" s="139">
        <v>8853.4700000004013</v>
      </c>
      <c r="AO185" s="138">
        <v>1358.5649715000632</v>
      </c>
      <c r="AP185" s="125">
        <v>1035.1861420900391</v>
      </c>
      <c r="AQ185" s="139">
        <v>0</v>
      </c>
      <c r="AR185" s="138">
        <v>0</v>
      </c>
      <c r="AS185" s="125">
        <v>0</v>
      </c>
      <c r="AT185" s="139">
        <v>0</v>
      </c>
      <c r="AU185" s="138">
        <v>0</v>
      </c>
      <c r="AV185" s="125">
        <v>0</v>
      </c>
    </row>
    <row r="186" spans="1:48" x14ac:dyDescent="0.25">
      <c r="A186" s="7">
        <v>173</v>
      </c>
      <c r="B186" s="132" t="s">
        <v>636</v>
      </c>
      <c r="C186" s="121">
        <v>202</v>
      </c>
      <c r="D186" s="81">
        <v>0.4</v>
      </c>
      <c r="E186" s="81" t="s">
        <v>688</v>
      </c>
      <c r="F186" s="66">
        <v>35226</v>
      </c>
      <c r="G186" s="66">
        <v>39479</v>
      </c>
      <c r="H186" s="83" t="s">
        <v>363</v>
      </c>
      <c r="I186" s="63">
        <f t="shared" si="43"/>
        <v>1024553.8032000003</v>
      </c>
      <c r="J186" s="15">
        <f t="shared" si="44"/>
        <v>137228.73640060806</v>
      </c>
      <c r="K186" s="16">
        <f t="shared" si="42"/>
        <v>0.13394000000000003</v>
      </c>
      <c r="L186" s="17">
        <f t="shared" si="45"/>
        <v>106745.78766950397</v>
      </c>
      <c r="M186" s="123">
        <v>185982.58879999997</v>
      </c>
      <c r="N186" s="124">
        <v>24910.50794387202</v>
      </c>
      <c r="O186" s="125">
        <v>19201.214243952014</v>
      </c>
      <c r="P186" s="123">
        <v>245480.37119999985</v>
      </c>
      <c r="Q186" s="124">
        <v>32879.640918528006</v>
      </c>
      <c r="R186" s="125">
        <v>25835.166510831998</v>
      </c>
      <c r="S186" s="123">
        <v>251736.23040000026</v>
      </c>
      <c r="T186" s="124">
        <v>33717.550699776009</v>
      </c>
      <c r="U186" s="125">
        <v>27607.198532399951</v>
      </c>
      <c r="V186" s="123">
        <v>87604.700800000064</v>
      </c>
      <c r="W186" s="124">
        <v>11733.773625152</v>
      </c>
      <c r="X186" s="125">
        <v>9749.4839124480022</v>
      </c>
      <c r="Y186" s="123">
        <v>44794.057600000007</v>
      </c>
      <c r="Z186" s="124">
        <v>5999.7160749440027</v>
      </c>
      <c r="AA186" s="125">
        <v>4826.8032606559982</v>
      </c>
      <c r="AB186" s="123">
        <v>22820.305600000025</v>
      </c>
      <c r="AC186" s="124">
        <v>3056.5517320639988</v>
      </c>
      <c r="AD186" s="125">
        <v>2118.4519446240001</v>
      </c>
      <c r="AE186" s="123">
        <v>12439.032000000001</v>
      </c>
      <c r="AF186" s="124">
        <v>1666.0839460799996</v>
      </c>
      <c r="AG186" s="125">
        <v>1263.2470404799997</v>
      </c>
      <c r="AH186" s="123">
        <v>11342.214400000003</v>
      </c>
      <c r="AI186" s="124">
        <v>1519.1761967359994</v>
      </c>
      <c r="AJ186" s="125">
        <v>1047.1718810240006</v>
      </c>
      <c r="AK186" s="123">
        <v>24225.577600000004</v>
      </c>
      <c r="AL186" s="124">
        <v>3244.7738637440002</v>
      </c>
      <c r="AM186" s="125">
        <v>2306.9279655039995</v>
      </c>
      <c r="AN186" s="139">
        <v>35501.900800000003</v>
      </c>
      <c r="AO186" s="138">
        <v>4755.1245931520034</v>
      </c>
      <c r="AP186" s="125">
        <v>3423.7055010559998</v>
      </c>
      <c r="AQ186" s="139">
        <v>47505.644800000024</v>
      </c>
      <c r="AR186" s="138">
        <v>6362.9060645119998</v>
      </c>
      <c r="AS186" s="125">
        <v>4419.1614119680053</v>
      </c>
      <c r="AT186" s="139">
        <v>55121.17919999994</v>
      </c>
      <c r="AU186" s="138">
        <v>7382.930742047999</v>
      </c>
      <c r="AV186" s="125">
        <v>4947.2554645599957</v>
      </c>
    </row>
    <row r="187" spans="1:48" x14ac:dyDescent="0.25">
      <c r="A187" s="7">
        <v>174</v>
      </c>
      <c r="B187" s="132" t="s">
        <v>637</v>
      </c>
      <c r="C187" s="121">
        <v>203</v>
      </c>
      <c r="D187" s="81">
        <v>0.19700000000000001</v>
      </c>
      <c r="E187" s="81" t="s">
        <v>688</v>
      </c>
      <c r="F187" s="66">
        <v>36875</v>
      </c>
      <c r="G187" s="66">
        <v>39479</v>
      </c>
      <c r="H187" s="83" t="s">
        <v>364</v>
      </c>
      <c r="I187" s="63">
        <f t="shared" si="43"/>
        <v>620000.00440000137</v>
      </c>
      <c r="J187" s="15">
        <f t="shared" si="44"/>
        <v>94791.800672716156</v>
      </c>
      <c r="K187" s="16">
        <f t="shared" si="42"/>
        <v>0.15288999999999991</v>
      </c>
      <c r="L187" s="17">
        <f t="shared" si="45"/>
        <v>77279.408936160107</v>
      </c>
      <c r="M187" s="123">
        <v>124805.82480000003</v>
      </c>
      <c r="N187" s="124">
        <v>19081.562553671989</v>
      </c>
      <c r="O187" s="125">
        <v>15227.115725831993</v>
      </c>
      <c r="P187" s="123">
        <v>116200.68840000007</v>
      </c>
      <c r="Q187" s="124">
        <v>17765.923249476004</v>
      </c>
      <c r="R187" s="125">
        <v>14521.616375951999</v>
      </c>
      <c r="S187" s="123">
        <v>124638.62280000007</v>
      </c>
      <c r="T187" s="124">
        <v>19055.999039892005</v>
      </c>
      <c r="U187" s="125">
        <v>16063.472369160001</v>
      </c>
      <c r="V187" s="123">
        <v>94121.296799999996</v>
      </c>
      <c r="W187" s="124">
        <v>14390.205067752006</v>
      </c>
      <c r="X187" s="125">
        <v>12177.745398984001</v>
      </c>
      <c r="Y187" s="123">
        <v>65933.898000000016</v>
      </c>
      <c r="Z187" s="124">
        <v>10080.633665219993</v>
      </c>
      <c r="AA187" s="125">
        <v>8413.9285472760002</v>
      </c>
      <c r="AB187" s="123">
        <v>28622.844000000008</v>
      </c>
      <c r="AC187" s="124">
        <v>4376.1466191599966</v>
      </c>
      <c r="AD187" s="125">
        <v>3273.7537004759979</v>
      </c>
      <c r="AE187" s="123">
        <v>31522.908000000029</v>
      </c>
      <c r="AF187" s="124">
        <v>4819.5374041199957</v>
      </c>
      <c r="AG187" s="125">
        <v>3799.2702736079987</v>
      </c>
      <c r="AH187" s="123">
        <v>19431.351600000002</v>
      </c>
      <c r="AI187" s="124">
        <v>2970.8593461240021</v>
      </c>
      <c r="AJ187" s="125">
        <v>2140.7173105920024</v>
      </c>
      <c r="AK187" s="123">
        <v>14722.570000001049</v>
      </c>
      <c r="AL187" s="124">
        <v>2250.9337273001593</v>
      </c>
      <c r="AM187" s="125">
        <v>1661.7892342801258</v>
      </c>
      <c r="AN187" s="139">
        <v>0</v>
      </c>
      <c r="AO187" s="138">
        <v>0</v>
      </c>
      <c r="AP187" s="125">
        <v>0</v>
      </c>
      <c r="AQ187" s="139">
        <v>0</v>
      </c>
      <c r="AR187" s="138">
        <v>0</v>
      </c>
      <c r="AS187" s="125">
        <v>0</v>
      </c>
      <c r="AT187" s="139">
        <v>0</v>
      </c>
      <c r="AU187" s="138">
        <v>0</v>
      </c>
      <c r="AV187" s="125">
        <v>0</v>
      </c>
    </row>
    <row r="188" spans="1:48" x14ac:dyDescent="0.25">
      <c r="A188" s="7">
        <v>175</v>
      </c>
      <c r="B188" s="132" t="s">
        <v>111</v>
      </c>
      <c r="C188" s="121">
        <v>204</v>
      </c>
      <c r="D188" s="81">
        <v>0.31</v>
      </c>
      <c r="E188" s="81" t="s">
        <v>688</v>
      </c>
      <c r="F188" s="66">
        <v>36917</v>
      </c>
      <c r="G188" s="66">
        <v>39873</v>
      </c>
      <c r="H188" s="83" t="s">
        <v>365</v>
      </c>
      <c r="I188" s="63">
        <f t="shared" si="43"/>
        <v>607286.48959999997</v>
      </c>
      <c r="J188" s="15">
        <f t="shared" si="44"/>
        <v>87364.234393856052</v>
      </c>
      <c r="K188" s="16">
        <f t="shared" si="42"/>
        <v>0.1438600000000001</v>
      </c>
      <c r="L188" s="17">
        <f t="shared" si="45"/>
        <v>69244.703962144064</v>
      </c>
      <c r="M188" s="123">
        <v>111425.95399999994</v>
      </c>
      <c r="N188" s="124">
        <v>16029.737742439991</v>
      </c>
      <c r="O188" s="125">
        <v>12611.132452660018</v>
      </c>
      <c r="P188" s="123">
        <v>129500.27279999992</v>
      </c>
      <c r="Q188" s="124">
        <v>18629.909245008006</v>
      </c>
      <c r="R188" s="125">
        <v>14957.133807136017</v>
      </c>
      <c r="S188" s="123">
        <v>133547.17240000007</v>
      </c>
      <c r="T188" s="124">
        <v>19212.096221464039</v>
      </c>
      <c r="U188" s="125">
        <v>15905.864981004006</v>
      </c>
      <c r="V188" s="123">
        <v>51837.477600000006</v>
      </c>
      <c r="W188" s="124">
        <v>7457.3395275359944</v>
      </c>
      <c r="X188" s="125">
        <v>6295.8795696319976</v>
      </c>
      <c r="Y188" s="123">
        <v>85449.065600000031</v>
      </c>
      <c r="Z188" s="124">
        <v>12292.702577216005</v>
      </c>
      <c r="AA188" s="125">
        <v>10055.788364928019</v>
      </c>
      <c r="AB188" s="123">
        <v>21271.317600000017</v>
      </c>
      <c r="AC188" s="124">
        <v>3060.0917499360012</v>
      </c>
      <c r="AD188" s="125">
        <v>2216.1799982800012</v>
      </c>
      <c r="AE188" s="123">
        <v>4239.8455999999987</v>
      </c>
      <c r="AF188" s="124">
        <v>609.94418801600011</v>
      </c>
      <c r="AG188" s="125">
        <v>473.85862053600005</v>
      </c>
      <c r="AH188" s="123">
        <v>0</v>
      </c>
      <c r="AI188" s="124">
        <v>0</v>
      </c>
      <c r="AJ188" s="125">
        <v>0</v>
      </c>
      <c r="AK188" s="123">
        <v>2662.8216000000007</v>
      </c>
      <c r="AL188" s="124">
        <v>383.07351537599999</v>
      </c>
      <c r="AM188" s="125">
        <v>275.419248272</v>
      </c>
      <c r="AN188" s="139">
        <v>3785.0543999999991</v>
      </c>
      <c r="AO188" s="138">
        <v>544.51792598400016</v>
      </c>
      <c r="AP188" s="125">
        <v>378.25388124000011</v>
      </c>
      <c r="AQ188" s="139">
        <v>22555.997599999995</v>
      </c>
      <c r="AR188" s="138">
        <v>3244.9058147359988</v>
      </c>
      <c r="AS188" s="125">
        <v>2080.0869531280005</v>
      </c>
      <c r="AT188" s="139">
        <v>41011.51039999997</v>
      </c>
      <c r="AU188" s="138">
        <v>5899.9158861440064</v>
      </c>
      <c r="AV188" s="125">
        <v>3995.106085328001</v>
      </c>
    </row>
    <row r="189" spans="1:48" x14ac:dyDescent="0.25">
      <c r="A189" s="7">
        <v>176</v>
      </c>
      <c r="B189" s="132" t="s">
        <v>112</v>
      </c>
      <c r="C189" s="121">
        <v>205</v>
      </c>
      <c r="D189" s="81">
        <v>0.14499999999999999</v>
      </c>
      <c r="E189" s="81" t="s">
        <v>688</v>
      </c>
      <c r="F189" s="66">
        <v>36357</v>
      </c>
      <c r="G189" s="66">
        <v>39448</v>
      </c>
      <c r="H189" s="83" t="s">
        <v>366</v>
      </c>
      <c r="I189" s="63">
        <f t="shared" si="43"/>
        <v>520508.84873519995</v>
      </c>
      <c r="J189" s="15">
        <f t="shared" si="44"/>
        <v>76452.339702226178</v>
      </c>
      <c r="K189" s="16">
        <f t="shared" si="42"/>
        <v>0.14688000000000001</v>
      </c>
      <c r="L189" s="17">
        <f t="shared" si="45"/>
        <v>60250.898402305174</v>
      </c>
      <c r="M189" s="123">
        <v>85915.395468240124</v>
      </c>
      <c r="N189" s="124">
        <v>12619.253286375089</v>
      </c>
      <c r="O189" s="125">
        <v>9961.5625225696385</v>
      </c>
      <c r="P189" s="123">
        <v>93277.579217159961</v>
      </c>
      <c r="Q189" s="124">
        <v>13700.610835416464</v>
      </c>
      <c r="R189" s="125">
        <v>11059.216961679971</v>
      </c>
      <c r="S189" s="123">
        <v>96822.945545039809</v>
      </c>
      <c r="T189" s="124">
        <v>14221.354241655461</v>
      </c>
      <c r="U189" s="125">
        <v>11887.153356637396</v>
      </c>
      <c r="V189" s="123">
        <v>38197.524819479964</v>
      </c>
      <c r="W189" s="124">
        <v>5610.4524454852281</v>
      </c>
      <c r="X189" s="125">
        <v>4742.4841784165337</v>
      </c>
      <c r="Y189" s="123">
        <v>50437.552166040034</v>
      </c>
      <c r="Z189" s="124">
        <v>7408.2676621479495</v>
      </c>
      <c r="AA189" s="125">
        <v>6105.0396271897216</v>
      </c>
      <c r="AB189" s="123">
        <v>20133.392472960018</v>
      </c>
      <c r="AC189" s="124">
        <v>2957.1926864283664</v>
      </c>
      <c r="AD189" s="125">
        <v>2179.4907655327743</v>
      </c>
      <c r="AE189" s="123">
        <v>11229.537447960012</v>
      </c>
      <c r="AF189" s="124">
        <v>1649.3944603563625</v>
      </c>
      <c r="AG189" s="125">
        <v>1292.703696898116</v>
      </c>
      <c r="AH189" s="123">
        <v>8694.715133519996</v>
      </c>
      <c r="AI189" s="124">
        <v>1277.0797588114176</v>
      </c>
      <c r="AJ189" s="125">
        <v>900.97972597738556</v>
      </c>
      <c r="AK189" s="123">
        <v>10846.027904399996</v>
      </c>
      <c r="AL189" s="124">
        <v>1593.0645785982708</v>
      </c>
      <c r="AM189" s="125">
        <v>1170.2019968665422</v>
      </c>
      <c r="AN189" s="139">
        <v>17316.193686480005</v>
      </c>
      <c r="AO189" s="138">
        <v>2543.4025286701858</v>
      </c>
      <c r="AP189" s="125">
        <v>1881.7147907988933</v>
      </c>
      <c r="AQ189" s="139">
        <v>37464.662670240003</v>
      </c>
      <c r="AR189" s="138">
        <v>5502.809653004856</v>
      </c>
      <c r="AS189" s="125">
        <v>3897.7079369784192</v>
      </c>
      <c r="AT189" s="139">
        <v>50173.322203680036</v>
      </c>
      <c r="AU189" s="138">
        <v>7369.4575652765288</v>
      </c>
      <c r="AV189" s="125">
        <v>5172.6428427597839</v>
      </c>
    </row>
    <row r="190" spans="1:48" x14ac:dyDescent="0.25">
      <c r="A190" s="7">
        <v>177</v>
      </c>
      <c r="B190" s="132" t="s">
        <v>114</v>
      </c>
      <c r="C190" s="121">
        <v>213</v>
      </c>
      <c r="D190" s="81">
        <v>0.45</v>
      </c>
      <c r="E190" s="81" t="s">
        <v>688</v>
      </c>
      <c r="F190" s="66">
        <v>36644</v>
      </c>
      <c r="G190" s="66">
        <v>39479</v>
      </c>
      <c r="H190" s="83" t="s">
        <v>368</v>
      </c>
      <c r="I190" s="63">
        <f t="shared" si="43"/>
        <v>795479.47200000007</v>
      </c>
      <c r="J190" s="15">
        <f t="shared" si="44"/>
        <v>109887.53426207995</v>
      </c>
      <c r="K190" s="16">
        <f t="shared" si="42"/>
        <v>0.13813999999999993</v>
      </c>
      <c r="L190" s="17">
        <f t="shared" si="45"/>
        <v>86163.713839679956</v>
      </c>
      <c r="M190" s="123">
        <v>113693.55200000013</v>
      </c>
      <c r="N190" s="124">
        <v>15705.627273279988</v>
      </c>
      <c r="O190" s="125">
        <v>12234.544411359982</v>
      </c>
      <c r="P190" s="123">
        <v>127197.64799999997</v>
      </c>
      <c r="Q190" s="124">
        <v>17571.083094719976</v>
      </c>
      <c r="R190" s="125">
        <v>13953.337640639978</v>
      </c>
      <c r="S190" s="123">
        <v>149018.12799999997</v>
      </c>
      <c r="T190" s="124">
        <v>20585.364201920002</v>
      </c>
      <c r="U190" s="125">
        <v>16943.213508000008</v>
      </c>
      <c r="V190" s="123">
        <v>89735.424000000043</v>
      </c>
      <c r="W190" s="124">
        <v>12396.051471359999</v>
      </c>
      <c r="X190" s="125">
        <v>10288.475472319982</v>
      </c>
      <c r="Y190" s="123">
        <v>132074.25599999988</v>
      </c>
      <c r="Z190" s="124">
        <v>18244.737723839993</v>
      </c>
      <c r="AA190" s="125">
        <v>14864.659140480002</v>
      </c>
      <c r="AB190" s="123">
        <v>69074.576000000015</v>
      </c>
      <c r="AC190" s="124">
        <v>9541.9619286400102</v>
      </c>
      <c r="AD190" s="125">
        <v>6821.7153041599977</v>
      </c>
      <c r="AE190" s="123">
        <v>28944.816000000003</v>
      </c>
      <c r="AF190" s="124">
        <v>3998.436882240002</v>
      </c>
      <c r="AG190" s="125">
        <v>3057.2174559999994</v>
      </c>
      <c r="AH190" s="123">
        <v>13156.303999999998</v>
      </c>
      <c r="AI190" s="124">
        <v>1817.4118345600004</v>
      </c>
      <c r="AJ190" s="125">
        <v>1227.6583768000003</v>
      </c>
      <c r="AK190" s="123">
        <v>9183.5840000000007</v>
      </c>
      <c r="AL190" s="124">
        <v>1268.6202937599999</v>
      </c>
      <c r="AM190" s="125">
        <v>907.79455343999985</v>
      </c>
      <c r="AN190" s="139">
        <v>7563.0560000000005</v>
      </c>
      <c r="AO190" s="138">
        <v>1044.7605558399998</v>
      </c>
      <c r="AP190" s="125">
        <v>685.00544704000004</v>
      </c>
      <c r="AQ190" s="139">
        <v>20866.943999999992</v>
      </c>
      <c r="AR190" s="138">
        <v>2882.5596441599992</v>
      </c>
      <c r="AS190" s="125">
        <v>1963.115847039998</v>
      </c>
      <c r="AT190" s="139">
        <v>34971.184000000008</v>
      </c>
      <c r="AU190" s="138">
        <v>4830.9193577599981</v>
      </c>
      <c r="AV190" s="125">
        <v>3216.976682399998</v>
      </c>
    </row>
    <row r="191" spans="1:48" x14ac:dyDescent="0.25">
      <c r="A191" s="7">
        <v>178</v>
      </c>
      <c r="B191" s="132" t="s">
        <v>115</v>
      </c>
      <c r="C191" s="121">
        <v>214</v>
      </c>
      <c r="D191" s="81">
        <v>0.25</v>
      </c>
      <c r="E191" s="81" t="s">
        <v>688</v>
      </c>
      <c r="F191" s="66">
        <v>37207</v>
      </c>
      <c r="G191" s="66">
        <v>39479</v>
      </c>
      <c r="H191" s="83" t="s">
        <v>369</v>
      </c>
      <c r="I191" s="63">
        <f t="shared" si="43"/>
        <v>574830.41599999997</v>
      </c>
      <c r="J191" s="15">
        <f t="shared" si="44"/>
        <v>82695.103645760028</v>
      </c>
      <c r="K191" s="16">
        <f t="shared" si="42"/>
        <v>0.14386000000000004</v>
      </c>
      <c r="L191" s="17">
        <f t="shared" si="45"/>
        <v>65428.402743440034</v>
      </c>
      <c r="M191" s="123">
        <v>82672.376000000033</v>
      </c>
      <c r="N191" s="124">
        <v>11893.248011360005</v>
      </c>
      <c r="O191" s="125">
        <v>9369.9724645600018</v>
      </c>
      <c r="P191" s="123">
        <v>91780.336000000025</v>
      </c>
      <c r="Q191" s="124">
        <v>13203.519136959989</v>
      </c>
      <c r="R191" s="125">
        <v>10606.879855039992</v>
      </c>
      <c r="S191" s="123">
        <v>101879.86399999997</v>
      </c>
      <c r="T191" s="124">
        <v>14656.437235040019</v>
      </c>
      <c r="U191" s="125">
        <v>12168.245529280017</v>
      </c>
      <c r="V191" s="123">
        <v>64950.423999999934</v>
      </c>
      <c r="W191" s="124">
        <v>9343.767996640001</v>
      </c>
      <c r="X191" s="125">
        <v>7813.8393111200076</v>
      </c>
      <c r="Y191" s="123">
        <v>91939.512000000032</v>
      </c>
      <c r="Z191" s="124">
        <v>13226.418196319999</v>
      </c>
      <c r="AA191" s="125">
        <v>10873.400378240014</v>
      </c>
      <c r="AB191" s="123">
        <v>51118.839999999975</v>
      </c>
      <c r="AC191" s="124">
        <v>7353.9563223999985</v>
      </c>
      <c r="AD191" s="125">
        <v>5335.2511569600074</v>
      </c>
      <c r="AE191" s="123">
        <v>22215.671999999995</v>
      </c>
      <c r="AF191" s="124">
        <v>3195.9465739200027</v>
      </c>
      <c r="AG191" s="125">
        <v>2462.9437204799983</v>
      </c>
      <c r="AH191" s="123">
        <v>10712.175999999999</v>
      </c>
      <c r="AI191" s="124">
        <v>1541.0536393600003</v>
      </c>
      <c r="AJ191" s="125">
        <v>1069.1679392800004</v>
      </c>
      <c r="AK191" s="123">
        <v>7903.7039999999988</v>
      </c>
      <c r="AL191" s="124">
        <v>1137.02685744</v>
      </c>
      <c r="AM191" s="125">
        <v>826.00211984000032</v>
      </c>
      <c r="AN191" s="139">
        <v>6617.7519999999977</v>
      </c>
      <c r="AO191" s="138">
        <v>952.02980271999968</v>
      </c>
      <c r="AP191" s="125">
        <v>642.69899695999993</v>
      </c>
      <c r="AQ191" s="139">
        <v>16386.023999999994</v>
      </c>
      <c r="AR191" s="138">
        <v>2357.2934126399996</v>
      </c>
      <c r="AS191" s="125">
        <v>1647.5832375999992</v>
      </c>
      <c r="AT191" s="139">
        <v>26653.736000000001</v>
      </c>
      <c r="AU191" s="138">
        <v>3834.40646096</v>
      </c>
      <c r="AV191" s="125">
        <v>2612.4180340799999</v>
      </c>
    </row>
    <row r="192" spans="1:48" x14ac:dyDescent="0.25">
      <c r="A192" s="7">
        <v>179</v>
      </c>
      <c r="B192" s="132" t="s">
        <v>116</v>
      </c>
      <c r="C192" s="121">
        <v>209</v>
      </c>
      <c r="D192" s="81">
        <v>0.2</v>
      </c>
      <c r="E192" s="81" t="s">
        <v>688</v>
      </c>
      <c r="F192" s="66">
        <v>36798</v>
      </c>
      <c r="G192" s="66">
        <v>39479</v>
      </c>
      <c r="H192" s="83" t="s">
        <v>370</v>
      </c>
      <c r="I192" s="63">
        <f t="shared" si="43"/>
        <v>170899.73520000002</v>
      </c>
      <c r="J192" s="15">
        <f t="shared" si="44"/>
        <v>26128.860514728003</v>
      </c>
      <c r="K192" s="16">
        <f t="shared" si="42"/>
        <v>0.15289</v>
      </c>
      <c r="L192" s="17">
        <f t="shared" si="45"/>
        <v>21302.421378520001</v>
      </c>
      <c r="M192" s="123">
        <v>34179.424799999986</v>
      </c>
      <c r="N192" s="124">
        <v>5225.6922576720008</v>
      </c>
      <c r="O192" s="125">
        <v>4165.2775675599996</v>
      </c>
      <c r="P192" s="123">
        <v>45834.929600000025</v>
      </c>
      <c r="Q192" s="124">
        <v>7007.7023865439978</v>
      </c>
      <c r="R192" s="125">
        <v>5707.8286255359999</v>
      </c>
      <c r="S192" s="123">
        <v>60659.652000000046</v>
      </c>
      <c r="T192" s="124">
        <v>9274.2541942800053</v>
      </c>
      <c r="U192" s="125">
        <v>7809.1548542960008</v>
      </c>
      <c r="V192" s="123">
        <v>12120.562399999995</v>
      </c>
      <c r="W192" s="124">
        <v>1853.1127853359994</v>
      </c>
      <c r="X192" s="125">
        <v>1580.5151770480009</v>
      </c>
      <c r="Y192" s="123">
        <v>3842.9943999999987</v>
      </c>
      <c r="Z192" s="124">
        <v>587.55541381599983</v>
      </c>
      <c r="AA192" s="125">
        <v>485.48930379999996</v>
      </c>
      <c r="AB192" s="123">
        <v>1020.5312</v>
      </c>
      <c r="AC192" s="124">
        <v>156.029015168</v>
      </c>
      <c r="AD192" s="125">
        <v>120.88772654399997</v>
      </c>
      <c r="AE192" s="123">
        <v>981.59839999999997</v>
      </c>
      <c r="AF192" s="124">
        <v>150.07657937599996</v>
      </c>
      <c r="AG192" s="125">
        <v>119.28285992800001</v>
      </c>
      <c r="AH192" s="123">
        <v>114.9392</v>
      </c>
      <c r="AI192" s="124">
        <v>17.573054287999998</v>
      </c>
      <c r="AJ192" s="125">
        <v>12.506782815999998</v>
      </c>
      <c r="AK192" s="123">
        <v>0</v>
      </c>
      <c r="AL192" s="124">
        <v>0</v>
      </c>
      <c r="AM192" s="125">
        <v>0</v>
      </c>
      <c r="AN192" s="139">
        <v>925.74480000000017</v>
      </c>
      <c r="AO192" s="138">
        <v>141.53712247200002</v>
      </c>
      <c r="AP192" s="125">
        <v>101.75405815999999</v>
      </c>
      <c r="AQ192" s="139">
        <v>2484.1640000000002</v>
      </c>
      <c r="AR192" s="138">
        <v>379.80383396000002</v>
      </c>
      <c r="AS192" s="125">
        <v>256.84509975999998</v>
      </c>
      <c r="AT192" s="139">
        <v>8735.1944000000021</v>
      </c>
      <c r="AU192" s="138">
        <v>1335.5238718159997</v>
      </c>
      <c r="AV192" s="125">
        <v>942.87932307200003</v>
      </c>
    </row>
    <row r="193" spans="1:50" x14ac:dyDescent="0.25">
      <c r="A193" s="7">
        <v>180</v>
      </c>
      <c r="B193" s="132" t="s">
        <v>117</v>
      </c>
      <c r="C193" s="121">
        <v>207</v>
      </c>
      <c r="D193" s="81">
        <v>0.2</v>
      </c>
      <c r="E193" s="81" t="s">
        <v>688</v>
      </c>
      <c r="F193" s="66">
        <v>36941</v>
      </c>
      <c r="G193" s="66">
        <v>39479</v>
      </c>
      <c r="H193" s="83" t="s">
        <v>371</v>
      </c>
      <c r="I193" s="63">
        <f t="shared" si="43"/>
        <v>213052.90400000004</v>
      </c>
      <c r="J193" s="15">
        <f t="shared" si="44"/>
        <v>32573.658492559996</v>
      </c>
      <c r="K193" s="16">
        <f t="shared" si="42"/>
        <v>0.15288999999999994</v>
      </c>
      <c r="L193" s="17">
        <f t="shared" si="45"/>
        <v>26486.643577919996</v>
      </c>
      <c r="M193" s="123">
        <v>32175.167999999991</v>
      </c>
      <c r="N193" s="124">
        <v>4919.261435520003</v>
      </c>
      <c r="O193" s="125">
        <v>3917.7764613600002</v>
      </c>
      <c r="P193" s="123">
        <v>48293.952000000041</v>
      </c>
      <c r="Q193" s="124">
        <v>7383.6623212799968</v>
      </c>
      <c r="R193" s="125">
        <v>5986.5577211199961</v>
      </c>
      <c r="S193" s="123">
        <v>67107.95199999999</v>
      </c>
      <c r="T193" s="124">
        <v>10260.134781280001</v>
      </c>
      <c r="U193" s="125">
        <v>8643.5995523199999</v>
      </c>
      <c r="V193" s="123">
        <v>23366.119999999992</v>
      </c>
      <c r="W193" s="124">
        <v>3572.4460867999987</v>
      </c>
      <c r="X193" s="125">
        <v>3052.7212396</v>
      </c>
      <c r="Y193" s="123">
        <v>9884.5919999999987</v>
      </c>
      <c r="Z193" s="124">
        <v>1511.2552708799999</v>
      </c>
      <c r="AA193" s="125">
        <v>1249.6544059999997</v>
      </c>
      <c r="AB193" s="123">
        <v>3654.6959999999985</v>
      </c>
      <c r="AC193" s="124">
        <v>558.76647143999992</v>
      </c>
      <c r="AD193" s="125">
        <v>398.79426047999988</v>
      </c>
      <c r="AE193" s="123">
        <v>5700.5920000000015</v>
      </c>
      <c r="AF193" s="124">
        <v>871.56351088000065</v>
      </c>
      <c r="AG193" s="125">
        <v>688.69015487999991</v>
      </c>
      <c r="AH193" s="123">
        <v>777.71199999999999</v>
      </c>
      <c r="AI193" s="124">
        <v>118.90438768</v>
      </c>
      <c r="AJ193" s="125">
        <v>80.077882320000001</v>
      </c>
      <c r="AK193" s="123">
        <v>983.2</v>
      </c>
      <c r="AL193" s="124">
        <v>150.32144799999998</v>
      </c>
      <c r="AM193" s="125">
        <v>111.08370367999999</v>
      </c>
      <c r="AN193" s="139">
        <v>4132.5999999999985</v>
      </c>
      <c r="AO193" s="138">
        <v>631.833214</v>
      </c>
      <c r="AP193" s="125">
        <v>492.01910391999996</v>
      </c>
      <c r="AQ193" s="139">
        <v>6928.7520000000022</v>
      </c>
      <c r="AR193" s="138">
        <v>1059.3368932800001</v>
      </c>
      <c r="AS193" s="125">
        <v>772.16345359999991</v>
      </c>
      <c r="AT193" s="139">
        <v>10047.568000000005</v>
      </c>
      <c r="AU193" s="138">
        <v>1536.1726715199986</v>
      </c>
      <c r="AV193" s="125">
        <v>1093.5056386400004</v>
      </c>
    </row>
    <row r="194" spans="1:50" x14ac:dyDescent="0.25">
      <c r="A194" s="7">
        <v>181</v>
      </c>
      <c r="B194" s="132" t="s">
        <v>118</v>
      </c>
      <c r="C194" s="121">
        <v>208</v>
      </c>
      <c r="D194" s="81">
        <v>0.32500000000000001</v>
      </c>
      <c r="E194" s="81" t="s">
        <v>688</v>
      </c>
      <c r="F194" s="66">
        <v>36157</v>
      </c>
      <c r="G194" s="66">
        <v>39479</v>
      </c>
      <c r="H194" s="83" t="s">
        <v>372</v>
      </c>
      <c r="I194" s="63">
        <f t="shared" si="43"/>
        <v>236181.51599999997</v>
      </c>
      <c r="J194" s="15">
        <f t="shared" si="44"/>
        <v>33875.514839879994</v>
      </c>
      <c r="K194" s="16">
        <f t="shared" si="42"/>
        <v>0.14343</v>
      </c>
      <c r="L194" s="17">
        <f t="shared" si="45"/>
        <v>27432.757303475995</v>
      </c>
      <c r="M194" s="123">
        <v>70166.41200000004</v>
      </c>
      <c r="N194" s="124">
        <v>10063.968473159995</v>
      </c>
      <c r="O194" s="125">
        <v>7913.3963279999944</v>
      </c>
      <c r="P194" s="123">
        <v>71163.239999999991</v>
      </c>
      <c r="Q194" s="124">
        <v>10206.9435132</v>
      </c>
      <c r="R194" s="125">
        <v>8202.3742006800003</v>
      </c>
      <c r="S194" s="123">
        <v>83969.507999999943</v>
      </c>
      <c r="T194" s="124">
        <v>12043.746532439998</v>
      </c>
      <c r="U194" s="125">
        <v>9995.149609200007</v>
      </c>
      <c r="V194" s="123">
        <v>9690.4007999999976</v>
      </c>
      <c r="W194" s="124">
        <v>1389.8941867439999</v>
      </c>
      <c r="X194" s="125">
        <v>1191.8444740200002</v>
      </c>
      <c r="Y194" s="123">
        <v>526.50479999999993</v>
      </c>
      <c r="Z194" s="124">
        <v>75.516583464000007</v>
      </c>
      <c r="AA194" s="125">
        <v>62.271398904000009</v>
      </c>
      <c r="AB194" s="123">
        <v>665.45039999999995</v>
      </c>
      <c r="AC194" s="124">
        <v>95.445550871999998</v>
      </c>
      <c r="AD194" s="125">
        <v>67.721292672000004</v>
      </c>
      <c r="AE194" s="123">
        <v>0</v>
      </c>
      <c r="AF194" s="124">
        <v>0</v>
      </c>
      <c r="AG194" s="125">
        <v>0</v>
      </c>
      <c r="AH194" s="123">
        <v>0</v>
      </c>
      <c r="AI194" s="124">
        <v>0</v>
      </c>
      <c r="AJ194" s="125">
        <v>0</v>
      </c>
      <c r="AK194" s="123">
        <v>0</v>
      </c>
      <c r="AL194" s="124">
        <v>0</v>
      </c>
      <c r="AM194" s="125">
        <v>0</v>
      </c>
      <c r="AN194" s="139">
        <v>0</v>
      </c>
      <c r="AO194" s="138">
        <v>0</v>
      </c>
      <c r="AP194" s="125">
        <v>0</v>
      </c>
      <c r="AQ194" s="139">
        <v>0</v>
      </c>
      <c r="AR194" s="138">
        <v>0</v>
      </c>
      <c r="AS194" s="125">
        <v>0</v>
      </c>
      <c r="AT194" s="139">
        <v>0</v>
      </c>
      <c r="AU194" s="138">
        <v>0</v>
      </c>
      <c r="AV194" s="125">
        <v>0</v>
      </c>
    </row>
    <row r="195" spans="1:50" x14ac:dyDescent="0.25">
      <c r="A195" s="7">
        <v>182</v>
      </c>
      <c r="B195" s="132" t="s">
        <v>113</v>
      </c>
      <c r="C195" s="121">
        <v>211</v>
      </c>
      <c r="D195" s="81">
        <v>0.5</v>
      </c>
      <c r="E195" s="81" t="s">
        <v>688</v>
      </c>
      <c r="F195" s="66">
        <v>37126</v>
      </c>
      <c r="G195" s="66">
        <v>39479</v>
      </c>
      <c r="H195" s="83" t="s">
        <v>367</v>
      </c>
      <c r="I195" s="63">
        <f t="shared" si="43"/>
        <v>1026094.752</v>
      </c>
      <c r="J195" s="15">
        <f t="shared" si="44"/>
        <v>141744.72904127996</v>
      </c>
      <c r="K195" s="16">
        <f t="shared" si="42"/>
        <v>0.13813999999999996</v>
      </c>
      <c r="L195" s="17">
        <f t="shared" si="45"/>
        <v>111287.90223999997</v>
      </c>
      <c r="M195" s="123">
        <v>148110.94399999978</v>
      </c>
      <c r="N195" s="124">
        <v>20460.045804160003</v>
      </c>
      <c r="O195" s="125">
        <v>15932.172904640009</v>
      </c>
      <c r="P195" s="123">
        <v>167368.60799999992</v>
      </c>
      <c r="Q195" s="124">
        <v>23120.299509119985</v>
      </c>
      <c r="R195" s="125">
        <v>18362.68363807998</v>
      </c>
      <c r="S195" s="123">
        <v>196980.08000000005</v>
      </c>
      <c r="T195" s="124">
        <v>27210.828251199982</v>
      </c>
      <c r="U195" s="125">
        <v>22413.098804800011</v>
      </c>
      <c r="V195" s="123">
        <v>114968.23999999993</v>
      </c>
      <c r="W195" s="124">
        <v>15881.712673600008</v>
      </c>
      <c r="X195" s="125">
        <v>13195.173143840004</v>
      </c>
      <c r="Y195" s="123">
        <v>168894.24000000011</v>
      </c>
      <c r="Z195" s="124">
        <v>23331.050313599997</v>
      </c>
      <c r="AA195" s="125">
        <v>19012.672142879979</v>
      </c>
      <c r="AB195" s="123">
        <v>88446.016000000061</v>
      </c>
      <c r="AC195" s="124">
        <v>12217.932650239994</v>
      </c>
      <c r="AD195" s="125">
        <v>8781.8268598400082</v>
      </c>
      <c r="AE195" s="123">
        <v>36002.143999999993</v>
      </c>
      <c r="AF195" s="124">
        <v>4973.3361721599967</v>
      </c>
      <c r="AG195" s="125">
        <v>3807.4012115200035</v>
      </c>
      <c r="AH195" s="123">
        <v>15638</v>
      </c>
      <c r="AI195" s="124">
        <v>2160.2333200000016</v>
      </c>
      <c r="AJ195" s="125">
        <v>1431.4893279999999</v>
      </c>
      <c r="AK195" s="123">
        <v>9882.0320000000011</v>
      </c>
      <c r="AL195" s="124">
        <v>1365.1039004799995</v>
      </c>
      <c r="AM195" s="125">
        <v>962.01328783999975</v>
      </c>
      <c r="AN195" s="139">
        <v>8986.2720000000008</v>
      </c>
      <c r="AO195" s="138">
        <v>1241.3636140799999</v>
      </c>
      <c r="AP195" s="125">
        <v>810.51884224000003</v>
      </c>
      <c r="AQ195" s="139">
        <v>26256.223999999998</v>
      </c>
      <c r="AR195" s="138">
        <v>3627.0347833600003</v>
      </c>
      <c r="AS195" s="125">
        <v>2462.7048916799995</v>
      </c>
      <c r="AT195" s="139">
        <v>44561.952000000012</v>
      </c>
      <c r="AU195" s="138">
        <v>6155.7880492799986</v>
      </c>
      <c r="AV195" s="125">
        <v>4116.14718464</v>
      </c>
    </row>
    <row r="196" spans="1:50" x14ac:dyDescent="0.25">
      <c r="A196" s="7">
        <v>183</v>
      </c>
      <c r="B196" s="132" t="s">
        <v>119</v>
      </c>
      <c r="C196" s="121">
        <v>212</v>
      </c>
      <c r="D196" s="81">
        <v>0.15</v>
      </c>
      <c r="E196" s="81" t="s">
        <v>688</v>
      </c>
      <c r="F196" s="66">
        <v>37463</v>
      </c>
      <c r="G196" s="66">
        <v>39479</v>
      </c>
      <c r="H196" s="83" t="s">
        <v>373</v>
      </c>
      <c r="I196" s="63">
        <f t="shared" si="43"/>
        <v>100363.14060000001</v>
      </c>
      <c r="J196" s="15">
        <f t="shared" si="44"/>
        <v>14630.938636667997</v>
      </c>
      <c r="K196" s="16">
        <f t="shared" si="42"/>
        <v>0.14577999999999997</v>
      </c>
      <c r="L196" s="17">
        <f t="shared" si="45"/>
        <v>11980.102452354004</v>
      </c>
      <c r="M196" s="123">
        <v>18949.45199999999</v>
      </c>
      <c r="N196" s="124">
        <v>2762.4511125599993</v>
      </c>
      <c r="O196" s="125">
        <v>2190.9909454979997</v>
      </c>
      <c r="P196" s="123">
        <v>27442.096799999996</v>
      </c>
      <c r="Q196" s="124">
        <v>4000.5088715039988</v>
      </c>
      <c r="R196" s="125">
        <v>3220.9187645820011</v>
      </c>
      <c r="S196" s="123">
        <v>39927.70380000001</v>
      </c>
      <c r="T196" s="124">
        <v>5820.6606599639981</v>
      </c>
      <c r="U196" s="125">
        <v>4860.7214553480062</v>
      </c>
      <c r="V196" s="123">
        <v>8092.8786000000018</v>
      </c>
      <c r="W196" s="124">
        <v>1179.7798423079996</v>
      </c>
      <c r="X196" s="125">
        <v>1014.1187766479993</v>
      </c>
      <c r="Y196" s="123">
        <v>1672.9134000000004</v>
      </c>
      <c r="Z196" s="124">
        <v>243.877315452</v>
      </c>
      <c r="AA196" s="125">
        <v>211.32821870999996</v>
      </c>
      <c r="AB196" s="123">
        <v>1541.2199999999998</v>
      </c>
      <c r="AC196" s="124">
        <v>224.67905159999998</v>
      </c>
      <c r="AD196" s="125">
        <v>163.38172561799999</v>
      </c>
      <c r="AE196" s="123">
        <v>1199.8391999999999</v>
      </c>
      <c r="AF196" s="124">
        <v>174.91255857600001</v>
      </c>
      <c r="AG196" s="125">
        <v>142.03369174199997</v>
      </c>
      <c r="AH196" s="123">
        <v>442.66140000000007</v>
      </c>
      <c r="AI196" s="124">
        <v>64.531178891999986</v>
      </c>
      <c r="AJ196" s="125">
        <v>49.287866441999995</v>
      </c>
      <c r="AK196" s="123">
        <v>217.09139999999996</v>
      </c>
      <c r="AL196" s="124">
        <v>31.647584292000001</v>
      </c>
      <c r="AM196" s="125">
        <v>23.284029029999999</v>
      </c>
      <c r="AN196" s="139">
        <v>310.68959999999993</v>
      </c>
      <c r="AO196" s="138">
        <v>45.292329887999998</v>
      </c>
      <c r="AP196" s="125">
        <v>37.353036846000002</v>
      </c>
      <c r="AQ196" s="139">
        <v>228.62339999999998</v>
      </c>
      <c r="AR196" s="138">
        <v>33.328719251999999</v>
      </c>
      <c r="AS196" s="125">
        <v>30.579573564</v>
      </c>
      <c r="AT196" s="139">
        <v>337.97100000000006</v>
      </c>
      <c r="AU196" s="138">
        <v>49.269412380000006</v>
      </c>
      <c r="AV196" s="125">
        <v>36.104368326000007</v>
      </c>
    </row>
    <row r="197" spans="1:50" x14ac:dyDescent="0.25">
      <c r="A197" s="7">
        <v>184</v>
      </c>
      <c r="B197" s="132" t="s">
        <v>120</v>
      </c>
      <c r="C197" s="121">
        <v>210</v>
      </c>
      <c r="D197" s="81">
        <v>0.16500000000000001</v>
      </c>
      <c r="E197" s="81" t="s">
        <v>688</v>
      </c>
      <c r="F197" s="66">
        <v>37004</v>
      </c>
      <c r="G197" s="66">
        <v>39479</v>
      </c>
      <c r="H197" s="83" t="s">
        <v>374</v>
      </c>
      <c r="I197" s="63">
        <f t="shared" si="43"/>
        <v>93790.252800000002</v>
      </c>
      <c r="J197" s="15">
        <f t="shared" si="44"/>
        <v>13880.957414400003</v>
      </c>
      <c r="K197" s="16">
        <f t="shared" si="42"/>
        <v>0.14800000000000002</v>
      </c>
      <c r="L197" s="17">
        <f t="shared" si="45"/>
        <v>11378.962240428002</v>
      </c>
      <c r="M197" s="123">
        <v>18669.166200000011</v>
      </c>
      <c r="N197" s="124">
        <v>2763.0365976000003</v>
      </c>
      <c r="O197" s="125">
        <v>2180.6841886560005</v>
      </c>
      <c r="P197" s="123">
        <v>27620.082000000009</v>
      </c>
      <c r="Q197" s="124">
        <v>4087.7721360000023</v>
      </c>
      <c r="R197" s="125">
        <v>3297.6916271100017</v>
      </c>
      <c r="S197" s="123">
        <v>38124.47099999999</v>
      </c>
      <c r="T197" s="124">
        <v>5642.4217080000008</v>
      </c>
      <c r="U197" s="125">
        <v>4720.3001303939982</v>
      </c>
      <c r="V197" s="123">
        <v>7939.2605999999987</v>
      </c>
      <c r="W197" s="124">
        <v>1175.0105688000003</v>
      </c>
      <c r="X197" s="125">
        <v>1008.7407288960004</v>
      </c>
      <c r="Y197" s="123">
        <v>1096.7213999999999</v>
      </c>
      <c r="Z197" s="124">
        <v>162.31476720000001</v>
      </c>
      <c r="AA197" s="125">
        <v>132.00990871200003</v>
      </c>
      <c r="AB197" s="123">
        <v>112.04760000000002</v>
      </c>
      <c r="AC197" s="124">
        <v>16.5830448</v>
      </c>
      <c r="AD197" s="125">
        <v>14.834392926</v>
      </c>
      <c r="AE197" s="123">
        <v>228.50400000000002</v>
      </c>
      <c r="AF197" s="124">
        <v>33.81859200000001</v>
      </c>
      <c r="AG197" s="125">
        <v>24.701263734000001</v>
      </c>
      <c r="AH197" s="123">
        <v>0</v>
      </c>
      <c r="AI197" s="124">
        <v>0</v>
      </c>
      <c r="AJ197" s="125">
        <v>0</v>
      </c>
      <c r="AK197" s="123">
        <v>0</v>
      </c>
      <c r="AL197" s="124">
        <v>0</v>
      </c>
      <c r="AM197" s="125">
        <v>0</v>
      </c>
      <c r="AN197" s="139">
        <v>0</v>
      </c>
      <c r="AO197" s="138">
        <v>0</v>
      </c>
      <c r="AP197" s="125">
        <v>0</v>
      </c>
      <c r="AQ197" s="139">
        <v>0</v>
      </c>
      <c r="AR197" s="138">
        <v>0</v>
      </c>
      <c r="AS197" s="125">
        <v>0</v>
      </c>
      <c r="AT197" s="139">
        <v>0</v>
      </c>
      <c r="AU197" s="138">
        <v>0</v>
      </c>
      <c r="AV197" s="125">
        <v>0</v>
      </c>
    </row>
    <row r="198" spans="1:50" x14ac:dyDescent="0.25">
      <c r="A198" s="7">
        <v>185</v>
      </c>
      <c r="B198" s="132" t="s">
        <v>121</v>
      </c>
      <c r="C198" s="121">
        <v>217</v>
      </c>
      <c r="D198" s="81">
        <v>0.63</v>
      </c>
      <c r="E198" s="81" t="s">
        <v>688</v>
      </c>
      <c r="F198" s="66">
        <v>37614</v>
      </c>
      <c r="G198" s="66">
        <v>39995</v>
      </c>
      <c r="H198" s="83" t="s">
        <v>375</v>
      </c>
      <c r="I198" s="63">
        <f t="shared" ref="I198:I227" si="46">M198+P198+S198+V198+Y198+AB198+AE198+AH198+AK198+AN198+AQ198+AT198</f>
        <v>2949999.9999999995</v>
      </c>
      <c r="J198" s="15">
        <f t="shared" ref="J198:J227" si="47">N198+Q198+T198+W198+Z198+AC198+AF198+AI198+AL198+AO198+AR198+AU198</f>
        <v>402262.00000000029</v>
      </c>
      <c r="K198" s="16">
        <f t="shared" si="42"/>
        <v>0.13636000000000012</v>
      </c>
      <c r="L198" s="17">
        <f t="shared" ref="L198:L227" si="48">O198+R198+U198+X198+AA198+AD198+AG198+AJ198+AM198+AP198+AS198+AV198</f>
        <v>306089.36246759997</v>
      </c>
      <c r="M198" s="123">
        <v>442371.38000000024</v>
      </c>
      <c r="N198" s="124">
        <v>60321.761376800096</v>
      </c>
      <c r="O198" s="125">
        <v>46668.285845000013</v>
      </c>
      <c r="P198" s="123">
        <v>405915.55999999994</v>
      </c>
      <c r="Q198" s="124">
        <v>55350.645761600041</v>
      </c>
      <c r="R198" s="125">
        <v>44024.247872000014</v>
      </c>
      <c r="S198" s="123">
        <v>416585.00000000017</v>
      </c>
      <c r="T198" s="124">
        <v>56805.530599999955</v>
      </c>
      <c r="U198" s="125">
        <v>46681.537867199986</v>
      </c>
      <c r="V198" s="123">
        <v>221895.31999999995</v>
      </c>
      <c r="W198" s="124">
        <v>30257.645835200048</v>
      </c>
      <c r="X198" s="125">
        <v>25165.587375599978</v>
      </c>
      <c r="Y198" s="123">
        <v>201913.06000000011</v>
      </c>
      <c r="Z198" s="124">
        <v>27532.864861600021</v>
      </c>
      <c r="AA198" s="125">
        <v>22314.770317800008</v>
      </c>
      <c r="AB198" s="123">
        <v>79849.459999999919</v>
      </c>
      <c r="AC198" s="124">
        <v>10888.272365600014</v>
      </c>
      <c r="AD198" s="125">
        <v>7893.1038428000011</v>
      </c>
      <c r="AE198" s="123">
        <v>90684.820000000022</v>
      </c>
      <c r="AF198" s="124">
        <v>12365.782055199987</v>
      </c>
      <c r="AG198" s="125">
        <v>9453.5641158000053</v>
      </c>
      <c r="AH198" s="123">
        <v>78412.12</v>
      </c>
      <c r="AI198" s="124">
        <v>10692.276683199998</v>
      </c>
      <c r="AJ198" s="125">
        <v>7514.8468741999995</v>
      </c>
      <c r="AK198" s="123">
        <v>115131.35999999999</v>
      </c>
      <c r="AL198" s="124">
        <v>15699.312249600005</v>
      </c>
      <c r="AM198" s="125">
        <v>11172.645530800004</v>
      </c>
      <c r="AN198" s="139">
        <v>216891.54000000012</v>
      </c>
      <c r="AO198" s="138">
        <v>29575.330394400025</v>
      </c>
      <c r="AP198" s="125">
        <v>21145.888333999996</v>
      </c>
      <c r="AQ198" s="139">
        <v>338312.43999999971</v>
      </c>
      <c r="AR198" s="138">
        <v>46132.284318400067</v>
      </c>
      <c r="AS198" s="125">
        <v>32110.57114499998</v>
      </c>
      <c r="AT198" s="139">
        <v>342037.94</v>
      </c>
      <c r="AU198" s="138">
        <v>46640.293498400009</v>
      </c>
      <c r="AV198" s="125">
        <v>31944.313347399981</v>
      </c>
    </row>
    <row r="199" spans="1:50" x14ac:dyDescent="0.25">
      <c r="A199" s="7">
        <v>186</v>
      </c>
      <c r="B199" s="132" t="s">
        <v>122</v>
      </c>
      <c r="C199" s="121">
        <v>219</v>
      </c>
      <c r="D199" s="81">
        <v>0.15</v>
      </c>
      <c r="E199" s="81" t="s">
        <v>688</v>
      </c>
      <c r="F199" s="66">
        <v>37561</v>
      </c>
      <c r="G199" s="66">
        <v>39569</v>
      </c>
      <c r="H199" s="83" t="s">
        <v>376</v>
      </c>
      <c r="I199" s="63">
        <f t="shared" si="46"/>
        <v>269502.72000000003</v>
      </c>
      <c r="J199" s="15">
        <f t="shared" si="47"/>
        <v>39371.652364799986</v>
      </c>
      <c r="K199" s="16">
        <f t="shared" si="42"/>
        <v>0.14608999999999994</v>
      </c>
      <c r="L199" s="17">
        <f t="shared" si="48"/>
        <v>30536.453771999993</v>
      </c>
      <c r="M199" s="123">
        <v>45709.770000000019</v>
      </c>
      <c r="N199" s="124">
        <v>6677.7402992999896</v>
      </c>
      <c r="O199" s="125">
        <v>5271.5287550999974</v>
      </c>
      <c r="P199" s="123">
        <v>48097.920000000035</v>
      </c>
      <c r="Q199" s="124">
        <v>7026.6251327999944</v>
      </c>
      <c r="R199" s="125">
        <v>5670.1298735999935</v>
      </c>
      <c r="S199" s="123">
        <v>47416.770000000004</v>
      </c>
      <c r="T199" s="124">
        <v>6927.115929300001</v>
      </c>
      <c r="U199" s="125">
        <v>5765.5168473000012</v>
      </c>
      <c r="V199" s="123">
        <v>19653.869999999995</v>
      </c>
      <c r="W199" s="124">
        <v>2871.2338682999989</v>
      </c>
      <c r="X199" s="125">
        <v>2438.1934956000014</v>
      </c>
      <c r="Y199" s="123">
        <v>10709.489999999996</v>
      </c>
      <c r="Z199" s="124">
        <v>1564.5493941</v>
      </c>
      <c r="AA199" s="125">
        <v>1290.4969640999996</v>
      </c>
      <c r="AB199" s="123">
        <v>1553.6399999999994</v>
      </c>
      <c r="AC199" s="124">
        <v>226.97126760000003</v>
      </c>
      <c r="AD199" s="125">
        <v>171.21182939999997</v>
      </c>
      <c r="AE199" s="123">
        <v>5624.9999999999973</v>
      </c>
      <c r="AF199" s="124">
        <v>821.75624999999957</v>
      </c>
      <c r="AG199" s="125">
        <v>642.86909279999986</v>
      </c>
      <c r="AH199" s="123">
        <v>5231.069999999997</v>
      </c>
      <c r="AI199" s="124">
        <v>764.20701630000008</v>
      </c>
      <c r="AJ199" s="125">
        <v>552.64719900000011</v>
      </c>
      <c r="AK199" s="123">
        <v>4335.0000000000009</v>
      </c>
      <c r="AL199" s="124">
        <v>633.30015000000026</v>
      </c>
      <c r="AM199" s="125">
        <v>457.5193680000001</v>
      </c>
      <c r="AN199" s="139">
        <v>9009.27</v>
      </c>
      <c r="AO199" s="138">
        <v>1316.1642543000005</v>
      </c>
      <c r="AP199" s="125">
        <v>945.0017387999992</v>
      </c>
      <c r="AQ199" s="139">
        <v>30714.449999999986</v>
      </c>
      <c r="AR199" s="138">
        <v>4487.0740005000043</v>
      </c>
      <c r="AS199" s="125">
        <v>3147.4217037000017</v>
      </c>
      <c r="AT199" s="139">
        <v>41446.469999999979</v>
      </c>
      <c r="AU199" s="138">
        <v>6054.9148022999989</v>
      </c>
      <c r="AV199" s="125">
        <v>4183.9169046000015</v>
      </c>
    </row>
    <row r="200" spans="1:50" x14ac:dyDescent="0.25">
      <c r="A200" s="7">
        <v>187</v>
      </c>
      <c r="B200" s="132" t="s">
        <v>638</v>
      </c>
      <c r="C200" s="121">
        <v>362</v>
      </c>
      <c r="D200" s="81">
        <v>0.03</v>
      </c>
      <c r="E200" s="81" t="s">
        <v>688</v>
      </c>
      <c r="F200" s="66">
        <v>37183</v>
      </c>
      <c r="G200" s="66">
        <v>39600</v>
      </c>
      <c r="H200" s="83" t="s">
        <v>377</v>
      </c>
      <c r="I200" s="63">
        <f t="shared" si="46"/>
        <v>24261.5517</v>
      </c>
      <c r="J200" s="15">
        <f t="shared" si="47"/>
        <v>3826.7745496410012</v>
      </c>
      <c r="K200" s="16">
        <f t="shared" si="42"/>
        <v>0.15773000000000004</v>
      </c>
      <c r="L200" s="17">
        <f t="shared" si="48"/>
        <v>3035.8296242620004</v>
      </c>
      <c r="M200" s="123">
        <v>3306.4554999999991</v>
      </c>
      <c r="N200" s="124">
        <v>521.52722601499966</v>
      </c>
      <c r="O200" s="125">
        <v>405.26463556200008</v>
      </c>
      <c r="P200" s="123">
        <v>5712.9571999999998</v>
      </c>
      <c r="Q200" s="124">
        <v>901.10473915600028</v>
      </c>
      <c r="R200" s="125">
        <v>720.81310966499973</v>
      </c>
      <c r="S200" s="123">
        <v>8237.5245000000032</v>
      </c>
      <c r="T200" s="124">
        <v>1299.3047393850006</v>
      </c>
      <c r="U200" s="125">
        <v>1093.2437439110006</v>
      </c>
      <c r="V200" s="123">
        <v>2169.4773999999989</v>
      </c>
      <c r="W200" s="124">
        <v>342.19167030199998</v>
      </c>
      <c r="X200" s="125">
        <v>291.02270653099993</v>
      </c>
      <c r="Y200" s="123">
        <v>910.24950000000013</v>
      </c>
      <c r="Z200" s="124">
        <v>143.57365363500003</v>
      </c>
      <c r="AA200" s="125">
        <v>111.57464161800003</v>
      </c>
      <c r="AB200" s="123">
        <v>596.83140000000003</v>
      </c>
      <c r="AC200" s="124">
        <v>94.138216722000024</v>
      </c>
      <c r="AD200" s="125">
        <v>68.734030660999977</v>
      </c>
      <c r="AE200" s="123">
        <v>246.56780000000001</v>
      </c>
      <c r="AF200" s="124">
        <v>38.891139093999996</v>
      </c>
      <c r="AG200" s="125">
        <v>27.649245195999995</v>
      </c>
      <c r="AH200" s="123">
        <v>214.31890000000004</v>
      </c>
      <c r="AI200" s="124">
        <v>33.804520097000001</v>
      </c>
      <c r="AJ200" s="125">
        <v>23.939946124999999</v>
      </c>
      <c r="AK200" s="123">
        <v>206.93939999999998</v>
      </c>
      <c r="AL200" s="124">
        <v>32.640551561999999</v>
      </c>
      <c r="AM200" s="125">
        <v>24.168587055999996</v>
      </c>
      <c r="AN200" s="139">
        <v>449.71970000000005</v>
      </c>
      <c r="AO200" s="138">
        <v>70.934288281000022</v>
      </c>
      <c r="AP200" s="125">
        <v>46.848779450999999</v>
      </c>
      <c r="AQ200" s="139">
        <v>1157.7736000000002</v>
      </c>
      <c r="AR200" s="138">
        <v>182.615629928</v>
      </c>
      <c r="AS200" s="125">
        <v>120.57882881299999</v>
      </c>
      <c r="AT200" s="139">
        <v>1052.7368000000001</v>
      </c>
      <c r="AU200" s="138">
        <v>166.04817546399997</v>
      </c>
      <c r="AV200" s="125">
        <v>101.99136967299999</v>
      </c>
    </row>
    <row r="201" spans="1:50" x14ac:dyDescent="0.25">
      <c r="A201" s="7">
        <v>188</v>
      </c>
      <c r="B201" s="132" t="s">
        <v>123</v>
      </c>
      <c r="C201" s="121">
        <v>226</v>
      </c>
      <c r="D201" s="81">
        <v>0.13</v>
      </c>
      <c r="E201" s="81" t="s">
        <v>688</v>
      </c>
      <c r="F201" s="66">
        <v>37595</v>
      </c>
      <c r="G201" s="66">
        <v>39479</v>
      </c>
      <c r="H201" s="83" t="s">
        <v>378</v>
      </c>
      <c r="I201" s="63">
        <f t="shared" si="46"/>
        <v>432407.38750000024</v>
      </c>
      <c r="J201" s="15">
        <f t="shared" si="47"/>
        <v>67706.34873475002</v>
      </c>
      <c r="K201" s="16">
        <f t="shared" si="42"/>
        <v>0.15657999999999997</v>
      </c>
      <c r="L201" s="17">
        <f t="shared" si="48"/>
        <v>53795.169395584977</v>
      </c>
      <c r="M201" s="123">
        <v>71833.606500000038</v>
      </c>
      <c r="N201" s="124">
        <v>11247.706105770001</v>
      </c>
      <c r="O201" s="125">
        <v>9055.5994910649933</v>
      </c>
      <c r="P201" s="123">
        <v>76343.978000000017</v>
      </c>
      <c r="Q201" s="124">
        <v>11953.940075239992</v>
      </c>
      <c r="R201" s="125">
        <v>9793.5415321799919</v>
      </c>
      <c r="S201" s="123">
        <v>81285.724500000084</v>
      </c>
      <c r="T201" s="124">
        <v>12727.718742210016</v>
      </c>
      <c r="U201" s="125">
        <v>10753.009049224998</v>
      </c>
      <c r="V201" s="123">
        <v>31647.706500000008</v>
      </c>
      <c r="W201" s="124">
        <v>4955.3978837699997</v>
      </c>
      <c r="X201" s="125">
        <v>4194.7680148299969</v>
      </c>
      <c r="Y201" s="123">
        <v>16738.940999999988</v>
      </c>
      <c r="Z201" s="124">
        <v>2620.9833817799999</v>
      </c>
      <c r="AA201" s="125">
        <v>2205.346945889999</v>
      </c>
      <c r="AB201" s="123">
        <v>7323.3414999999977</v>
      </c>
      <c r="AC201" s="124">
        <v>1146.6888120700005</v>
      </c>
      <c r="AD201" s="125">
        <v>881.00492442000052</v>
      </c>
      <c r="AE201" s="123">
        <v>7718.5090000000046</v>
      </c>
      <c r="AF201" s="124">
        <v>1208.5641392199996</v>
      </c>
      <c r="AG201" s="125">
        <v>979.06572664999987</v>
      </c>
      <c r="AH201" s="123">
        <v>3559.6340000000009</v>
      </c>
      <c r="AI201" s="124">
        <v>557.36749172000009</v>
      </c>
      <c r="AJ201" s="125">
        <v>407.70735877500016</v>
      </c>
      <c r="AK201" s="123">
        <v>15139.736999999997</v>
      </c>
      <c r="AL201" s="124">
        <v>2370.5800194600006</v>
      </c>
      <c r="AM201" s="125">
        <v>1744.7754141149999</v>
      </c>
      <c r="AN201" s="139">
        <v>31682.548500000004</v>
      </c>
      <c r="AO201" s="138">
        <v>4960.8534441300026</v>
      </c>
      <c r="AP201" s="125">
        <v>3712.7707785450043</v>
      </c>
      <c r="AQ201" s="139">
        <v>45661.408000000054</v>
      </c>
      <c r="AR201" s="138">
        <v>7149.6632646400058</v>
      </c>
      <c r="AS201" s="125">
        <v>5197.3632924650055</v>
      </c>
      <c r="AT201" s="139">
        <v>43472.25300000007</v>
      </c>
      <c r="AU201" s="138">
        <v>6806.8853747399999</v>
      </c>
      <c r="AV201" s="125">
        <v>4870.2168674249942</v>
      </c>
    </row>
    <row r="202" spans="1:50" x14ac:dyDescent="0.25">
      <c r="A202" s="7">
        <v>189</v>
      </c>
      <c r="B202" s="132" t="s">
        <v>124</v>
      </c>
      <c r="C202" s="121">
        <v>228</v>
      </c>
      <c r="D202" s="81">
        <v>0.48</v>
      </c>
      <c r="E202" s="81" t="s">
        <v>688</v>
      </c>
      <c r="F202" s="66">
        <v>41194</v>
      </c>
      <c r="G202" s="66">
        <v>41194</v>
      </c>
      <c r="H202" s="83" t="s">
        <v>379</v>
      </c>
      <c r="I202" s="63">
        <f t="shared" si="46"/>
        <v>1450758.7599999998</v>
      </c>
      <c r="J202" s="15">
        <f t="shared" si="47"/>
        <v>200407.81510640006</v>
      </c>
      <c r="K202" s="16">
        <f t="shared" si="42"/>
        <v>0.13814000000000007</v>
      </c>
      <c r="L202" s="17">
        <f t="shared" si="48"/>
        <v>154259.15512560005</v>
      </c>
      <c r="M202" s="123">
        <v>200879.91999999993</v>
      </c>
      <c r="N202" s="124">
        <v>27749.552148800016</v>
      </c>
      <c r="O202" s="125">
        <v>21601.393685600029</v>
      </c>
      <c r="P202" s="123">
        <v>197246.15999999992</v>
      </c>
      <c r="Q202" s="124">
        <v>27247.5845424</v>
      </c>
      <c r="R202" s="125">
        <v>21654.777959600004</v>
      </c>
      <c r="S202" s="123">
        <v>249370.15999999989</v>
      </c>
      <c r="T202" s="124">
        <v>34447.99390240002</v>
      </c>
      <c r="U202" s="125">
        <v>28391.006227999995</v>
      </c>
      <c r="V202" s="123">
        <v>152190.83999999997</v>
      </c>
      <c r="W202" s="124">
        <v>21023.642637600002</v>
      </c>
      <c r="X202" s="125">
        <v>17348.209152400013</v>
      </c>
      <c r="Y202" s="123">
        <v>129700.79999999994</v>
      </c>
      <c r="Z202" s="124">
        <v>17916.868511999994</v>
      </c>
      <c r="AA202" s="125">
        <v>14668.128976400008</v>
      </c>
      <c r="AB202" s="123">
        <v>63019.719999999979</v>
      </c>
      <c r="AC202" s="124">
        <v>8705.5441207999993</v>
      </c>
      <c r="AD202" s="125">
        <v>6164.571861600004</v>
      </c>
      <c r="AE202" s="123">
        <v>29687.039999999957</v>
      </c>
      <c r="AF202" s="124">
        <v>4100.9677055999964</v>
      </c>
      <c r="AG202" s="125">
        <v>3154.2108143999999</v>
      </c>
      <c r="AH202" s="123">
        <v>26771.999999999993</v>
      </c>
      <c r="AI202" s="124">
        <v>3698.284080000004</v>
      </c>
      <c r="AJ202" s="125">
        <v>2558.3742808000015</v>
      </c>
      <c r="AK202" s="123">
        <v>42434.27999999997</v>
      </c>
      <c r="AL202" s="124">
        <v>5861.8714391999947</v>
      </c>
      <c r="AM202" s="125">
        <v>4154.366732800001</v>
      </c>
      <c r="AN202" s="139">
        <v>83063.800000000105</v>
      </c>
      <c r="AO202" s="138">
        <v>11474.433332000006</v>
      </c>
      <c r="AP202" s="125">
        <v>8279.1138223999933</v>
      </c>
      <c r="AQ202" s="139">
        <v>128757.40000000011</v>
      </c>
      <c r="AR202" s="138">
        <v>17786.54723600002</v>
      </c>
      <c r="AS202" s="125">
        <v>12344.088144800011</v>
      </c>
      <c r="AT202" s="139">
        <v>147636.64000000022</v>
      </c>
      <c r="AU202" s="138">
        <v>20394.525449599998</v>
      </c>
      <c r="AV202" s="125">
        <v>13940.913466800006</v>
      </c>
    </row>
    <row r="203" spans="1:50" x14ac:dyDescent="0.25">
      <c r="A203" s="7">
        <v>190</v>
      </c>
      <c r="B203" s="132" t="s">
        <v>125</v>
      </c>
      <c r="C203" s="121">
        <v>229</v>
      </c>
      <c r="D203" s="81">
        <v>0.09</v>
      </c>
      <c r="E203" s="81" t="s">
        <v>688</v>
      </c>
      <c r="F203" s="66">
        <v>37222</v>
      </c>
      <c r="G203" s="66">
        <v>40391</v>
      </c>
      <c r="H203" s="83" t="s">
        <v>380</v>
      </c>
      <c r="I203" s="63">
        <f t="shared" si="46"/>
        <v>137573.09499999997</v>
      </c>
      <c r="J203" s="15">
        <f t="shared" si="47"/>
        <v>25390.729563849993</v>
      </c>
      <c r="K203" s="16">
        <f t="shared" si="42"/>
        <v>0.18456173835334588</v>
      </c>
      <c r="L203" s="17">
        <f t="shared" si="48"/>
        <v>20822.741589099998</v>
      </c>
      <c r="M203" s="123">
        <v>24170.209999999995</v>
      </c>
      <c r="N203" s="124">
        <v>4730.8352032999974</v>
      </c>
      <c r="O203" s="125">
        <v>3897.8520359999984</v>
      </c>
      <c r="P203" s="123">
        <v>38943.419999999962</v>
      </c>
      <c r="Q203" s="124">
        <v>7622.3955966000003</v>
      </c>
      <c r="R203" s="125">
        <v>6435.7922286499988</v>
      </c>
      <c r="S203" s="123">
        <v>21799.804999999989</v>
      </c>
      <c r="T203" s="124">
        <v>4266.8758326499992</v>
      </c>
      <c r="U203" s="125">
        <v>3762.109331950001</v>
      </c>
      <c r="V203" s="123">
        <v>7246.5750000000007</v>
      </c>
      <c r="W203" s="124">
        <v>1418.37212475</v>
      </c>
      <c r="X203" s="125">
        <v>1248.3100673999995</v>
      </c>
      <c r="Y203" s="123">
        <v>5381.4400000000005</v>
      </c>
      <c r="Z203" s="124">
        <v>1053.3092511999998</v>
      </c>
      <c r="AA203" s="125">
        <v>915.21077699999978</v>
      </c>
      <c r="AB203" s="123">
        <v>2735.0150000000003</v>
      </c>
      <c r="AC203" s="124">
        <v>459.03522994999992</v>
      </c>
      <c r="AD203" s="125">
        <v>359.48569874999981</v>
      </c>
      <c r="AE203" s="123">
        <v>2930.3850000000007</v>
      </c>
      <c r="AF203" s="124">
        <v>458.83968330000016</v>
      </c>
      <c r="AG203" s="125">
        <v>373.77978309999992</v>
      </c>
      <c r="AH203" s="123">
        <v>2277.3850000000011</v>
      </c>
      <c r="AI203" s="124">
        <v>356.59294330000006</v>
      </c>
      <c r="AJ203" s="125">
        <v>241.72851295000004</v>
      </c>
      <c r="AK203" s="123">
        <v>2474.835</v>
      </c>
      <c r="AL203" s="124">
        <v>387.50966430000005</v>
      </c>
      <c r="AM203" s="125">
        <v>285.19237860000004</v>
      </c>
      <c r="AN203" s="139">
        <v>4227.4999999999973</v>
      </c>
      <c r="AO203" s="138">
        <v>661.94194999999979</v>
      </c>
      <c r="AP203" s="125">
        <v>480.94064520000001</v>
      </c>
      <c r="AQ203" s="139">
        <v>14866.175000000008</v>
      </c>
      <c r="AR203" s="138">
        <v>2327.7456814999969</v>
      </c>
      <c r="AS203" s="125">
        <v>1650.0893752999989</v>
      </c>
      <c r="AT203" s="139">
        <v>10520.350000000006</v>
      </c>
      <c r="AU203" s="138">
        <v>1647.2764029999998</v>
      </c>
      <c r="AV203" s="125">
        <v>1172.2507542000003</v>
      </c>
    </row>
    <row r="204" spans="1:50" x14ac:dyDescent="0.25">
      <c r="A204" s="7">
        <v>191</v>
      </c>
      <c r="B204" s="132" t="s">
        <v>126</v>
      </c>
      <c r="C204" s="121">
        <v>231</v>
      </c>
      <c r="D204" s="81">
        <v>0.5</v>
      </c>
      <c r="E204" s="81" t="s">
        <v>688</v>
      </c>
      <c r="F204" s="66">
        <v>37614</v>
      </c>
      <c r="G204" s="66">
        <v>39569</v>
      </c>
      <c r="H204" s="83" t="s">
        <v>381</v>
      </c>
      <c r="I204" s="63">
        <f t="shared" si="46"/>
        <v>1752781.5048197003</v>
      </c>
      <c r="J204" s="15">
        <f t="shared" si="47"/>
        <v>242129.23707579324</v>
      </c>
      <c r="K204" s="16">
        <f t="shared" si="42"/>
        <v>0.1381399999999999</v>
      </c>
      <c r="L204" s="17">
        <f t="shared" si="48"/>
        <v>184914.85449829843</v>
      </c>
      <c r="M204" s="123">
        <v>226675.09023695998</v>
      </c>
      <c r="N204" s="124">
        <v>31312.896965333672</v>
      </c>
      <c r="O204" s="125">
        <v>24436.277220843542</v>
      </c>
      <c r="P204" s="123">
        <v>227881.4580734403</v>
      </c>
      <c r="Q204" s="124">
        <v>31479.544618265034</v>
      </c>
      <c r="R204" s="125">
        <v>25021.678112196591</v>
      </c>
      <c r="S204" s="123">
        <v>280495.99299456022</v>
      </c>
      <c r="T204" s="124">
        <v>38747.71647226849</v>
      </c>
      <c r="U204" s="125">
        <v>31956.370305575623</v>
      </c>
      <c r="V204" s="123">
        <v>159386.90848127971</v>
      </c>
      <c r="W204" s="124">
        <v>22017.707537603979</v>
      </c>
      <c r="X204" s="125">
        <v>18276.226654111397</v>
      </c>
      <c r="Y204" s="123">
        <v>119382.48327744004</v>
      </c>
      <c r="Z204" s="124">
        <v>16491.496239945565</v>
      </c>
      <c r="AA204" s="125">
        <v>13491.326494758392</v>
      </c>
      <c r="AB204" s="123">
        <v>57572.348499360007</v>
      </c>
      <c r="AC204" s="124">
        <v>7953.0442217015843</v>
      </c>
      <c r="AD204" s="125">
        <v>5744.6118046748843</v>
      </c>
      <c r="AE204" s="123">
        <v>59250.383884799958</v>
      </c>
      <c r="AF204" s="124">
        <v>8184.8480298462719</v>
      </c>
      <c r="AG204" s="125">
        <v>6269.8091788297852</v>
      </c>
      <c r="AH204" s="123">
        <v>37254.670135200024</v>
      </c>
      <c r="AI204" s="124">
        <v>5146.3601324765295</v>
      </c>
      <c r="AJ204" s="125">
        <v>3559.2475614347227</v>
      </c>
      <c r="AK204" s="123">
        <v>62639.93226672001</v>
      </c>
      <c r="AL204" s="124">
        <v>8653.0802433246972</v>
      </c>
      <c r="AM204" s="125">
        <v>6223.4658330470374</v>
      </c>
      <c r="AN204" s="139">
        <v>136997.78698513997</v>
      </c>
      <c r="AO204" s="138">
        <v>18924.874294127214</v>
      </c>
      <c r="AP204" s="125">
        <v>13663.299279539728</v>
      </c>
      <c r="AQ204" s="139">
        <v>188509.78546847982</v>
      </c>
      <c r="AR204" s="138">
        <v>26040.741764615796</v>
      </c>
      <c r="AS204" s="125">
        <v>17935.499257794825</v>
      </c>
      <c r="AT204" s="139">
        <v>196734.66451631999</v>
      </c>
      <c r="AU204" s="138">
        <v>27176.926556284459</v>
      </c>
      <c r="AV204" s="125">
        <v>18337.042795491889</v>
      </c>
    </row>
    <row r="205" spans="1:50" x14ac:dyDescent="0.25">
      <c r="A205" s="7">
        <v>192</v>
      </c>
      <c r="B205" s="132" t="s">
        <v>127</v>
      </c>
      <c r="C205" s="121">
        <v>232</v>
      </c>
      <c r="D205" s="81">
        <v>0.35</v>
      </c>
      <c r="E205" s="81" t="s">
        <v>688</v>
      </c>
      <c r="F205" s="66">
        <v>37498</v>
      </c>
      <c r="G205" s="66">
        <v>39569</v>
      </c>
      <c r="H205" s="83" t="s">
        <v>382</v>
      </c>
      <c r="I205" s="63">
        <f t="shared" si="46"/>
        <v>1150338.9878825794</v>
      </c>
      <c r="J205" s="15">
        <f t="shared" si="47"/>
        <v>165487.76679678797</v>
      </c>
      <c r="K205" s="16">
        <f t="shared" ref="K205:K264" si="49">J205/I205</f>
        <v>0.14386000000000007</v>
      </c>
      <c r="L205" s="17">
        <f t="shared" si="48"/>
        <v>127857.54299191933</v>
      </c>
      <c r="M205" s="123">
        <v>162998.73289631997</v>
      </c>
      <c r="N205" s="124">
        <v>23448.997714464589</v>
      </c>
      <c r="O205" s="125">
        <v>18424.270261552909</v>
      </c>
      <c r="P205" s="123">
        <v>167674.83265663992</v>
      </c>
      <c r="Q205" s="124">
        <v>24121.701425984262</v>
      </c>
      <c r="R205" s="125">
        <v>19423.101020740676</v>
      </c>
      <c r="S205" s="123">
        <v>176454.73074656006</v>
      </c>
      <c r="T205" s="124">
        <v>25384.777565200122</v>
      </c>
      <c r="U205" s="125">
        <v>21106.286939500234</v>
      </c>
      <c r="V205" s="123">
        <v>97891.636700159914</v>
      </c>
      <c r="W205" s="124">
        <v>14082.690855685016</v>
      </c>
      <c r="X205" s="125">
        <v>11738.218320389922</v>
      </c>
      <c r="Y205" s="123">
        <v>66880.509754559956</v>
      </c>
      <c r="Z205" s="124">
        <v>9621.430133291009</v>
      </c>
      <c r="AA205" s="125">
        <v>7942.3625581730648</v>
      </c>
      <c r="AB205" s="123">
        <v>30628.000309759955</v>
      </c>
      <c r="AC205" s="124">
        <v>4406.1441245620745</v>
      </c>
      <c r="AD205" s="125">
        <v>3239.5104614789293</v>
      </c>
      <c r="AE205" s="123">
        <v>35588.17486752</v>
      </c>
      <c r="AF205" s="124">
        <v>5119.7148364414215</v>
      </c>
      <c r="AG205" s="125">
        <v>3929.3444091834026</v>
      </c>
      <c r="AH205" s="123">
        <v>24327.778713600037</v>
      </c>
      <c r="AI205" s="124">
        <v>3499.794245738492</v>
      </c>
      <c r="AJ205" s="125">
        <v>2460.6217242768566</v>
      </c>
      <c r="AK205" s="123">
        <v>50641.225149440033</v>
      </c>
      <c r="AL205" s="124">
        <v>7285.2466499984366</v>
      </c>
      <c r="AM205" s="125">
        <v>5270.0148389485639</v>
      </c>
      <c r="AN205" s="139">
        <v>87251.56692033993</v>
      </c>
      <c r="AO205" s="138">
        <v>12552.010417160116</v>
      </c>
      <c r="AP205" s="125">
        <v>9177.9958038032673</v>
      </c>
      <c r="AQ205" s="139">
        <v>129489.99157823987</v>
      </c>
      <c r="AR205" s="138">
        <v>18628.430188445622</v>
      </c>
      <c r="AS205" s="125">
        <v>13143.937134318547</v>
      </c>
      <c r="AT205" s="139">
        <v>120511.80758943995</v>
      </c>
      <c r="AU205" s="138">
        <v>17336.828639816835</v>
      </c>
      <c r="AV205" s="125">
        <v>12001.879519552933</v>
      </c>
    </row>
    <row r="206" spans="1:50" x14ac:dyDescent="0.25">
      <c r="A206" s="7">
        <v>193</v>
      </c>
      <c r="B206" s="132" t="s">
        <v>128</v>
      </c>
      <c r="C206" s="121">
        <v>236</v>
      </c>
      <c r="D206" s="81">
        <v>0.39500000000000002</v>
      </c>
      <c r="E206" s="81" t="s">
        <v>688</v>
      </c>
      <c r="F206" s="66">
        <v>36875</v>
      </c>
      <c r="G206" s="66">
        <v>39569</v>
      </c>
      <c r="H206" s="83" t="s">
        <v>382</v>
      </c>
      <c r="I206" s="63">
        <f t="shared" si="46"/>
        <v>1052927.3770111997</v>
      </c>
      <c r="J206" s="15">
        <f t="shared" si="47"/>
        <v>127088.33440525182</v>
      </c>
      <c r="K206" s="16">
        <f t="shared" si="49"/>
        <v>0.12070000000000002</v>
      </c>
      <c r="L206" s="17">
        <f t="shared" si="48"/>
        <v>92776.098607249092</v>
      </c>
      <c r="M206" s="123">
        <v>135718.95494699985</v>
      </c>
      <c r="N206" s="124">
        <v>16381.277862102876</v>
      </c>
      <c r="O206" s="125">
        <v>12172.541161715979</v>
      </c>
      <c r="P206" s="123">
        <v>178163.11767599994</v>
      </c>
      <c r="Q206" s="124">
        <v>21504.288303493227</v>
      </c>
      <c r="R206" s="125">
        <v>16385.77813077722</v>
      </c>
      <c r="S206" s="123">
        <v>187824.60265219997</v>
      </c>
      <c r="T206" s="124">
        <v>22670.429540120502</v>
      </c>
      <c r="U206" s="125">
        <v>18131.898044976013</v>
      </c>
      <c r="V206" s="123">
        <v>70038.660041999974</v>
      </c>
      <c r="W206" s="124">
        <v>8453.6662670693986</v>
      </c>
      <c r="X206" s="125">
        <v>6793.6116467049087</v>
      </c>
      <c r="Y206" s="123">
        <v>56953.048660599954</v>
      </c>
      <c r="Z206" s="124">
        <v>6874.2329733344241</v>
      </c>
      <c r="AA206" s="125">
        <v>5428.9303552908514</v>
      </c>
      <c r="AB206" s="123">
        <v>25907.7246658</v>
      </c>
      <c r="AC206" s="124">
        <v>3127.0623671620601</v>
      </c>
      <c r="AD206" s="125">
        <v>2130.2260281074082</v>
      </c>
      <c r="AE206" s="123">
        <v>34088.366240400006</v>
      </c>
      <c r="AF206" s="124">
        <v>4114.4658052162813</v>
      </c>
      <c r="AG206" s="125">
        <v>2988.7047289991183</v>
      </c>
      <c r="AH206" s="123">
        <v>25663.550351599995</v>
      </c>
      <c r="AI206" s="124">
        <v>3097.5905274381175</v>
      </c>
      <c r="AJ206" s="125">
        <v>2003.5709634386881</v>
      </c>
      <c r="AK206" s="123">
        <v>49803.357011600005</v>
      </c>
      <c r="AL206" s="124">
        <v>6011.2651913001127</v>
      </c>
      <c r="AM206" s="125">
        <v>4027.5722326556738</v>
      </c>
      <c r="AN206" s="139">
        <v>80800.326391200011</v>
      </c>
      <c r="AO206" s="138">
        <v>9752.5993954178393</v>
      </c>
      <c r="AP206" s="125">
        <v>6575.8384084441323</v>
      </c>
      <c r="AQ206" s="139">
        <v>119718.05779459998</v>
      </c>
      <c r="AR206" s="138">
        <v>14449.969575808222</v>
      </c>
      <c r="AS206" s="125">
        <v>9375.1997482917686</v>
      </c>
      <c r="AT206" s="139">
        <v>88247.610578199892</v>
      </c>
      <c r="AU206" s="138">
        <v>10651.486596788744</v>
      </c>
      <c r="AV206" s="125">
        <v>6762.2271578473301</v>
      </c>
    </row>
    <row r="207" spans="1:50" x14ac:dyDescent="0.25">
      <c r="A207" s="7">
        <v>194</v>
      </c>
      <c r="B207" s="132" t="s">
        <v>129</v>
      </c>
      <c r="C207" s="121">
        <v>237</v>
      </c>
      <c r="D207" s="81">
        <v>0.15</v>
      </c>
      <c r="E207" s="81" t="s">
        <v>688</v>
      </c>
      <c r="F207" s="66">
        <v>36130</v>
      </c>
      <c r="G207" s="66">
        <v>40483</v>
      </c>
      <c r="H207" s="83" t="s">
        <v>383</v>
      </c>
      <c r="I207" s="63">
        <f t="shared" si="46"/>
        <v>248776.7598</v>
      </c>
      <c r="J207" s="15">
        <f t="shared" si="47"/>
        <v>45933.570368424</v>
      </c>
      <c r="K207" s="16">
        <f t="shared" si="49"/>
        <v>0.1846377065339686</v>
      </c>
      <c r="L207" s="17">
        <f t="shared" si="48"/>
        <v>37936.125301206011</v>
      </c>
      <c r="M207" s="123">
        <v>39663.320999999989</v>
      </c>
      <c r="N207" s="124">
        <v>7763.3018193300013</v>
      </c>
      <c r="O207" s="125">
        <v>6548.2094611020075</v>
      </c>
      <c r="P207" s="123">
        <v>53270.450399999965</v>
      </c>
      <c r="Q207" s="124">
        <v>10426.625256792009</v>
      </c>
      <c r="R207" s="125">
        <v>8896.5281593560048</v>
      </c>
      <c r="S207" s="123">
        <v>43058.049600000006</v>
      </c>
      <c r="T207" s="124">
        <v>8427.7520482079999</v>
      </c>
      <c r="U207" s="125">
        <v>7392.3811126619921</v>
      </c>
      <c r="V207" s="123">
        <v>17852.74619999999</v>
      </c>
      <c r="W207" s="124">
        <v>3494.3180137259974</v>
      </c>
      <c r="X207" s="125">
        <v>3050.057630694002</v>
      </c>
      <c r="Y207" s="123">
        <v>6868.471800000003</v>
      </c>
      <c r="Z207" s="124">
        <v>1344.3659854139992</v>
      </c>
      <c r="AA207" s="125">
        <v>1169.0744214239996</v>
      </c>
      <c r="AB207" s="123">
        <v>590.98020000000008</v>
      </c>
      <c r="AC207" s="124">
        <v>115.67255454599997</v>
      </c>
      <c r="AD207" s="125">
        <v>90.998085413999959</v>
      </c>
      <c r="AE207" s="123">
        <v>2172.6744000000003</v>
      </c>
      <c r="AF207" s="124">
        <v>425.25756031199973</v>
      </c>
      <c r="AG207" s="125">
        <v>354.72951319200007</v>
      </c>
      <c r="AH207" s="123">
        <v>3227.7594000000008</v>
      </c>
      <c r="AI207" s="124">
        <v>631.76934736199985</v>
      </c>
      <c r="AJ207" s="125">
        <v>510.59848275600001</v>
      </c>
      <c r="AK207" s="123">
        <v>11337.334799999999</v>
      </c>
      <c r="AL207" s="124">
        <v>2219.056540403998</v>
      </c>
      <c r="AM207" s="125">
        <v>1748.6505880440002</v>
      </c>
      <c r="AN207" s="139">
        <v>21730.850400000028</v>
      </c>
      <c r="AO207" s="138">
        <v>3412.385882202002</v>
      </c>
      <c r="AP207" s="125">
        <v>2551.3709423100017</v>
      </c>
      <c r="AQ207" s="139">
        <v>28692.87000000001</v>
      </c>
      <c r="AR207" s="138">
        <v>4492.7295845999988</v>
      </c>
      <c r="AS207" s="125">
        <v>3326.501141508003</v>
      </c>
      <c r="AT207" s="139">
        <v>20311.251600000011</v>
      </c>
      <c r="AU207" s="138">
        <v>3180.3357755279958</v>
      </c>
      <c r="AV207" s="125">
        <v>2297.0257627440001</v>
      </c>
      <c r="AX207" s="154"/>
    </row>
    <row r="208" spans="1:50" x14ac:dyDescent="0.25">
      <c r="A208" s="7">
        <v>195</v>
      </c>
      <c r="B208" s="132" t="s">
        <v>639</v>
      </c>
      <c r="C208" s="121">
        <v>363</v>
      </c>
      <c r="D208" s="81">
        <v>4.4999999999999998E-2</v>
      </c>
      <c r="E208" s="81" t="s">
        <v>688</v>
      </c>
      <c r="F208" s="66">
        <v>37428</v>
      </c>
      <c r="G208" s="66">
        <v>40674</v>
      </c>
      <c r="H208" s="83" t="s">
        <v>384</v>
      </c>
      <c r="I208" s="63">
        <f t="shared" si="46"/>
        <v>115000.01699999996</v>
      </c>
      <c r="J208" s="15">
        <f t="shared" si="47"/>
        <v>22673.403351720004</v>
      </c>
      <c r="K208" s="16">
        <f t="shared" si="49"/>
        <v>0.19716000000000009</v>
      </c>
      <c r="L208" s="17">
        <f t="shared" si="48"/>
        <v>18988.308218300001</v>
      </c>
      <c r="M208" s="123">
        <v>19369.771999999986</v>
      </c>
      <c r="N208" s="124">
        <v>3818.9442475200012</v>
      </c>
      <c r="O208" s="125">
        <v>3222.2158809400016</v>
      </c>
      <c r="P208" s="123">
        <v>19119.555499999988</v>
      </c>
      <c r="Q208" s="124">
        <v>3769.6115623799988</v>
      </c>
      <c r="R208" s="125">
        <v>3231.6032708600001</v>
      </c>
      <c r="S208" s="123">
        <v>18577.01349999999</v>
      </c>
      <c r="T208" s="124">
        <v>3662.6439816599991</v>
      </c>
      <c r="U208" s="125">
        <v>3212.5057556649995</v>
      </c>
      <c r="V208" s="123">
        <v>9736.4935000000005</v>
      </c>
      <c r="W208" s="124">
        <v>1919.6470584600004</v>
      </c>
      <c r="X208" s="125">
        <v>1684.1765926550001</v>
      </c>
      <c r="Y208" s="123">
        <v>6335.911500000002</v>
      </c>
      <c r="Z208" s="124">
        <v>1249.1883113400002</v>
      </c>
      <c r="AA208" s="125">
        <v>1081.1586232250002</v>
      </c>
      <c r="AB208" s="123">
        <v>2649.5729999999999</v>
      </c>
      <c r="AC208" s="124">
        <v>522.38981267999998</v>
      </c>
      <c r="AD208" s="125">
        <v>427.29806143500014</v>
      </c>
      <c r="AE208" s="123">
        <v>4068.6815000000015</v>
      </c>
      <c r="AF208" s="124">
        <v>802.18124453999997</v>
      </c>
      <c r="AG208" s="125">
        <v>671.480679205</v>
      </c>
      <c r="AH208" s="123">
        <v>1278.6420000000001</v>
      </c>
      <c r="AI208" s="124">
        <v>252.09705671999998</v>
      </c>
      <c r="AJ208" s="125">
        <v>204.88264526499998</v>
      </c>
      <c r="AK208" s="123">
        <v>4260.2</v>
      </c>
      <c r="AL208" s="124">
        <v>839.9410320000004</v>
      </c>
      <c r="AM208" s="125">
        <v>678.53692044499985</v>
      </c>
      <c r="AN208" s="139">
        <v>8467.5705000000034</v>
      </c>
      <c r="AO208" s="138">
        <v>1669.4661997800017</v>
      </c>
      <c r="AP208" s="125">
        <v>1342.2250737600007</v>
      </c>
      <c r="AQ208" s="139">
        <v>12637.433999999999</v>
      </c>
      <c r="AR208" s="138">
        <v>2491.5964874400001</v>
      </c>
      <c r="AS208" s="125">
        <v>1967.6302177249986</v>
      </c>
      <c r="AT208" s="139">
        <v>8499.1700000000019</v>
      </c>
      <c r="AU208" s="138">
        <v>1675.6963572000009</v>
      </c>
      <c r="AV208" s="125">
        <v>1264.5944971200001</v>
      </c>
    </row>
    <row r="209" spans="1:48" x14ac:dyDescent="0.25">
      <c r="A209" s="7">
        <v>196</v>
      </c>
      <c r="B209" s="132" t="s">
        <v>130</v>
      </c>
      <c r="C209" s="121">
        <v>242</v>
      </c>
      <c r="D209" s="81">
        <v>0.05</v>
      </c>
      <c r="E209" s="81" t="s">
        <v>688</v>
      </c>
      <c r="F209" s="66">
        <v>35187</v>
      </c>
      <c r="G209" s="66">
        <v>40672</v>
      </c>
      <c r="H209" s="83" t="s">
        <v>385</v>
      </c>
      <c r="I209" s="63">
        <f t="shared" si="46"/>
        <v>22102.934000000005</v>
      </c>
      <c r="J209" s="15">
        <f t="shared" si="47"/>
        <v>4357.8144674399982</v>
      </c>
      <c r="K209" s="16">
        <f t="shared" si="49"/>
        <v>0.19715999999999989</v>
      </c>
      <c r="L209" s="17">
        <f t="shared" si="48"/>
        <v>3710.9142214200001</v>
      </c>
      <c r="M209" s="123">
        <v>3678.6099999999988</v>
      </c>
      <c r="N209" s="124">
        <v>725.27474759999996</v>
      </c>
      <c r="O209" s="125">
        <v>602.04827864000004</v>
      </c>
      <c r="P209" s="123">
        <v>4790.2059999999974</v>
      </c>
      <c r="Q209" s="124">
        <v>944.43701495999926</v>
      </c>
      <c r="R209" s="125">
        <v>811.80375007999999</v>
      </c>
      <c r="S209" s="123">
        <v>8610.368000000004</v>
      </c>
      <c r="T209" s="124">
        <v>1697.6201548799995</v>
      </c>
      <c r="U209" s="125">
        <v>1482.4706952000001</v>
      </c>
      <c r="V209" s="123">
        <v>2109.8700000000008</v>
      </c>
      <c r="W209" s="124">
        <v>415.98196920000021</v>
      </c>
      <c r="X209" s="125">
        <v>368.15086314000007</v>
      </c>
      <c r="Y209" s="123">
        <v>1251.8219999999999</v>
      </c>
      <c r="Z209" s="124">
        <v>246.80922552000001</v>
      </c>
      <c r="AA209" s="125">
        <v>217.69179388000001</v>
      </c>
      <c r="AB209" s="123">
        <v>243.75399999999999</v>
      </c>
      <c r="AC209" s="124">
        <v>48.058538640000002</v>
      </c>
      <c r="AD209" s="125">
        <v>40.148400500000008</v>
      </c>
      <c r="AE209" s="123">
        <v>11.805999999999999</v>
      </c>
      <c r="AF209" s="124">
        <v>2.3276709600000003</v>
      </c>
      <c r="AG209" s="125">
        <v>1.81950922</v>
      </c>
      <c r="AH209" s="123">
        <v>0</v>
      </c>
      <c r="AI209" s="124">
        <v>0</v>
      </c>
      <c r="AJ209" s="125">
        <v>0</v>
      </c>
      <c r="AK209" s="123">
        <v>0</v>
      </c>
      <c r="AL209" s="124">
        <v>0</v>
      </c>
      <c r="AM209" s="125">
        <v>0</v>
      </c>
      <c r="AN209" s="139">
        <v>0</v>
      </c>
      <c r="AO209" s="138">
        <v>0</v>
      </c>
      <c r="AP209" s="125">
        <v>0</v>
      </c>
      <c r="AQ209" s="139">
        <v>525.89200000000005</v>
      </c>
      <c r="AR209" s="138">
        <v>103.68486671999999</v>
      </c>
      <c r="AS209" s="125">
        <v>58.38653459999999</v>
      </c>
      <c r="AT209" s="139">
        <v>880.60599999999999</v>
      </c>
      <c r="AU209" s="138">
        <v>173.62027896000006</v>
      </c>
      <c r="AV209" s="125">
        <v>128.39439615999999</v>
      </c>
    </row>
    <row r="210" spans="1:48" x14ac:dyDescent="0.25">
      <c r="A210" s="7">
        <v>197</v>
      </c>
      <c r="B210" s="132" t="s">
        <v>131</v>
      </c>
      <c r="C210" s="121">
        <v>249</v>
      </c>
      <c r="D210" s="81">
        <v>5.5E-2</v>
      </c>
      <c r="E210" s="81" t="s">
        <v>688</v>
      </c>
      <c r="F210" s="66">
        <v>37603</v>
      </c>
      <c r="G210" s="66">
        <v>39448</v>
      </c>
      <c r="H210" s="83" t="s">
        <v>386</v>
      </c>
      <c r="I210" s="63">
        <f t="shared" si="46"/>
        <v>104819.39010000005</v>
      </c>
      <c r="J210" s="15">
        <f t="shared" si="47"/>
        <v>16533.162400473</v>
      </c>
      <c r="K210" s="16">
        <f t="shared" si="49"/>
        <v>0.15772999999999993</v>
      </c>
      <c r="L210" s="17">
        <f t="shared" si="48"/>
        <v>13194.653979861003</v>
      </c>
      <c r="M210" s="123">
        <v>11023.823400000021</v>
      </c>
      <c r="N210" s="124">
        <v>1738.7876648820006</v>
      </c>
      <c r="O210" s="125">
        <v>1399.6261333260009</v>
      </c>
      <c r="P210" s="123">
        <v>12550.127699999997</v>
      </c>
      <c r="Q210" s="124">
        <v>1979.5316421210007</v>
      </c>
      <c r="R210" s="125">
        <v>1618.4525702159981</v>
      </c>
      <c r="S210" s="123">
        <v>15411.672300000015</v>
      </c>
      <c r="T210" s="124">
        <v>2430.8830718789982</v>
      </c>
      <c r="U210" s="125">
        <v>2061.9929232659997</v>
      </c>
      <c r="V210" s="123">
        <v>12447.388199999989</v>
      </c>
      <c r="W210" s="124">
        <v>1963.3265407860026</v>
      </c>
      <c r="X210" s="125">
        <v>1675.0732689360007</v>
      </c>
      <c r="Y210" s="123">
        <v>10258.586100000008</v>
      </c>
      <c r="Z210" s="124">
        <v>1618.0867855529996</v>
      </c>
      <c r="AA210" s="125">
        <v>1365.9141580710011</v>
      </c>
      <c r="AB210" s="123">
        <v>6736.4595000000018</v>
      </c>
      <c r="AC210" s="124">
        <v>1062.5417569349991</v>
      </c>
      <c r="AD210" s="125">
        <v>802.07208492600057</v>
      </c>
      <c r="AE210" s="123">
        <v>6103.1595000000098</v>
      </c>
      <c r="AF210" s="124">
        <v>962.65134793499976</v>
      </c>
      <c r="AG210" s="125">
        <v>765.25687449600036</v>
      </c>
      <c r="AH210" s="123">
        <v>4906.8381000000008</v>
      </c>
      <c r="AI210" s="124">
        <v>773.95557351299919</v>
      </c>
      <c r="AJ210" s="125">
        <v>563.86620901800029</v>
      </c>
      <c r="AK210" s="123">
        <v>5087.3729999999987</v>
      </c>
      <c r="AL210" s="124">
        <v>802.43134329000088</v>
      </c>
      <c r="AM210" s="125">
        <v>595.38354033599956</v>
      </c>
      <c r="AN210" s="139">
        <v>3308.3444999999979</v>
      </c>
      <c r="AO210" s="138">
        <v>521.82517798500032</v>
      </c>
      <c r="AP210" s="125">
        <v>390.67317198300037</v>
      </c>
      <c r="AQ210" s="139">
        <v>8987.6040000000157</v>
      </c>
      <c r="AR210" s="138">
        <v>1417.6147789200004</v>
      </c>
      <c r="AS210" s="125">
        <v>1042.2000843990008</v>
      </c>
      <c r="AT210" s="139">
        <v>7998.0138000000015</v>
      </c>
      <c r="AU210" s="138">
        <v>1261.5267166739991</v>
      </c>
      <c r="AV210" s="125">
        <v>914.14296088800018</v>
      </c>
    </row>
    <row r="211" spans="1:48" x14ac:dyDescent="0.25">
      <c r="A211" s="7">
        <v>198</v>
      </c>
      <c r="B211" s="132" t="s">
        <v>132</v>
      </c>
      <c r="C211" s="121">
        <v>252</v>
      </c>
      <c r="D211" s="81">
        <v>0.32</v>
      </c>
      <c r="E211" s="81" t="s">
        <v>688</v>
      </c>
      <c r="F211" s="66">
        <v>37350</v>
      </c>
      <c r="G211" s="66">
        <v>39539</v>
      </c>
      <c r="H211" s="83" t="s">
        <v>387</v>
      </c>
      <c r="I211" s="63">
        <f t="shared" si="46"/>
        <v>590468.11200000031</v>
      </c>
      <c r="J211" s="15">
        <f t="shared" si="47"/>
        <v>84265.70426352002</v>
      </c>
      <c r="K211" s="16">
        <f t="shared" si="49"/>
        <v>0.14270999999999995</v>
      </c>
      <c r="L211" s="17">
        <f t="shared" si="48"/>
        <v>65151.828663359993</v>
      </c>
      <c r="M211" s="123">
        <v>94589.42400000013</v>
      </c>
      <c r="N211" s="124">
        <v>13498.856699040009</v>
      </c>
      <c r="O211" s="125">
        <v>10622.68006548001</v>
      </c>
      <c r="P211" s="123">
        <v>72737.784000000116</v>
      </c>
      <c r="Q211" s="124">
        <v>10380.40915464</v>
      </c>
      <c r="R211" s="125">
        <v>8389.7799463200045</v>
      </c>
      <c r="S211" s="123">
        <v>99404.519999999946</v>
      </c>
      <c r="T211" s="124">
        <v>14186.019049199986</v>
      </c>
      <c r="U211" s="125">
        <v>11824.457615399999</v>
      </c>
      <c r="V211" s="123">
        <v>51825.252000000022</v>
      </c>
      <c r="W211" s="124">
        <v>7395.9817129200064</v>
      </c>
      <c r="X211" s="125">
        <v>6152.2952809199987</v>
      </c>
      <c r="Y211" s="123">
        <v>32584.751999999986</v>
      </c>
      <c r="Z211" s="124">
        <v>4650.169957920004</v>
      </c>
      <c r="AA211" s="125">
        <v>3842.002035959998</v>
      </c>
      <c r="AB211" s="123">
        <v>18681.624</v>
      </c>
      <c r="AC211" s="124">
        <v>2666.0545610399995</v>
      </c>
      <c r="AD211" s="125">
        <v>1951.6608136800007</v>
      </c>
      <c r="AE211" s="123">
        <v>15521.88</v>
      </c>
      <c r="AF211" s="124">
        <v>2215.1274948000014</v>
      </c>
      <c r="AG211" s="125">
        <v>1731.1579855200009</v>
      </c>
      <c r="AH211" s="123">
        <v>9116.5800000000072</v>
      </c>
      <c r="AI211" s="124">
        <v>1301.0271317999996</v>
      </c>
      <c r="AJ211" s="125">
        <v>916.08866604000036</v>
      </c>
      <c r="AK211" s="123">
        <v>25125.995999999992</v>
      </c>
      <c r="AL211" s="124">
        <v>3585.7308891600023</v>
      </c>
      <c r="AM211" s="125">
        <v>2546.5910449200014</v>
      </c>
      <c r="AN211" s="139">
        <v>43097.196000000004</v>
      </c>
      <c r="AO211" s="138">
        <v>6150.4008411600016</v>
      </c>
      <c r="AP211" s="125">
        <v>4474.3098662399943</v>
      </c>
      <c r="AQ211" s="139">
        <v>62878.140000000058</v>
      </c>
      <c r="AR211" s="138">
        <v>8973.3393593999972</v>
      </c>
      <c r="AS211" s="125">
        <v>6333.0549224400047</v>
      </c>
      <c r="AT211" s="139">
        <v>64904.964000000007</v>
      </c>
      <c r="AU211" s="138">
        <v>9262.5874124399943</v>
      </c>
      <c r="AV211" s="125">
        <v>6367.7504204399893</v>
      </c>
    </row>
    <row r="212" spans="1:48" x14ac:dyDescent="0.25">
      <c r="A212" s="7">
        <v>199</v>
      </c>
      <c r="B212" s="132" t="s">
        <v>133</v>
      </c>
      <c r="C212" s="121">
        <v>257</v>
      </c>
      <c r="D212" s="81">
        <v>0.09</v>
      </c>
      <c r="E212" s="81" t="s">
        <v>688</v>
      </c>
      <c r="F212" s="66">
        <v>36413</v>
      </c>
      <c r="G212" s="66">
        <v>39448</v>
      </c>
      <c r="H212" s="83" t="s">
        <v>388</v>
      </c>
      <c r="I212" s="63">
        <f t="shared" si="46"/>
        <v>360232.80547922017</v>
      </c>
      <c r="J212" s="15">
        <f t="shared" si="47"/>
        <v>56405.252681936232</v>
      </c>
      <c r="K212" s="16">
        <f t="shared" si="49"/>
        <v>0.15657999999999983</v>
      </c>
      <c r="L212" s="17">
        <f t="shared" si="48"/>
        <v>44871.923357801032</v>
      </c>
      <c r="M212" s="123">
        <v>58328.092688160061</v>
      </c>
      <c r="N212" s="124">
        <v>9133.0127531120834</v>
      </c>
      <c r="O212" s="125">
        <v>7324.624497810607</v>
      </c>
      <c r="P212" s="123">
        <v>54602.168477760017</v>
      </c>
      <c r="Q212" s="124">
        <v>8549.6075402476617</v>
      </c>
      <c r="R212" s="125">
        <v>7017.6849164221649</v>
      </c>
      <c r="S212" s="123">
        <v>54936.820255200088</v>
      </c>
      <c r="T212" s="124">
        <v>8602.0073155592145</v>
      </c>
      <c r="U212" s="125">
        <v>7277.723305852458</v>
      </c>
      <c r="V212" s="123">
        <v>25185.389204160019</v>
      </c>
      <c r="W212" s="124">
        <v>3943.5282415873735</v>
      </c>
      <c r="X212" s="125">
        <v>3377.2540209639974</v>
      </c>
      <c r="Y212" s="123">
        <v>38989.613969279984</v>
      </c>
      <c r="Z212" s="124">
        <v>6104.9937553098625</v>
      </c>
      <c r="AA212" s="125">
        <v>5094.1149446228301</v>
      </c>
      <c r="AB212" s="123">
        <v>15649.269033120012</v>
      </c>
      <c r="AC212" s="124">
        <v>2450.3625452059282</v>
      </c>
      <c r="AD212" s="125">
        <v>1849.4788974476701</v>
      </c>
      <c r="AE212" s="123">
        <v>9727.621170239996</v>
      </c>
      <c r="AF212" s="124">
        <v>1523.150922836179</v>
      </c>
      <c r="AG212" s="125">
        <v>1214.3742308452272</v>
      </c>
      <c r="AH212" s="123">
        <v>6693.2947569600019</v>
      </c>
      <c r="AI212" s="124">
        <v>1048.0360930447966</v>
      </c>
      <c r="AJ212" s="125">
        <v>762.17254749656615</v>
      </c>
      <c r="AK212" s="123">
        <v>6996.1534540799985</v>
      </c>
      <c r="AL212" s="124">
        <v>1095.4577078398461</v>
      </c>
      <c r="AM212" s="125">
        <v>819.52573631785947</v>
      </c>
      <c r="AN212" s="139">
        <v>13853.23149074</v>
      </c>
      <c r="AO212" s="138">
        <v>2169.1389868200681</v>
      </c>
      <c r="AP212" s="125">
        <v>1637.9274752047756</v>
      </c>
      <c r="AQ212" s="139">
        <v>33033.487910399999</v>
      </c>
      <c r="AR212" s="138">
        <v>5172.3835370104243</v>
      </c>
      <c r="AS212" s="125">
        <v>3745.8672251909488</v>
      </c>
      <c r="AT212" s="139">
        <v>42237.663069119968</v>
      </c>
      <c r="AU212" s="138">
        <v>6613.5732833628063</v>
      </c>
      <c r="AV212" s="125">
        <v>4751.1755596259245</v>
      </c>
    </row>
    <row r="213" spans="1:48" x14ac:dyDescent="0.25">
      <c r="A213" s="7">
        <v>200</v>
      </c>
      <c r="B213" s="132" t="s">
        <v>134</v>
      </c>
      <c r="C213" s="121">
        <v>258</v>
      </c>
      <c r="D213" s="81">
        <v>0.19500000000000001</v>
      </c>
      <c r="E213" s="81" t="s">
        <v>688</v>
      </c>
      <c r="F213" s="66">
        <v>35888</v>
      </c>
      <c r="G213" s="66">
        <v>39965</v>
      </c>
      <c r="H213" s="83" t="s">
        <v>389</v>
      </c>
      <c r="I213" s="63">
        <f t="shared" si="46"/>
        <v>785476.97300000011</v>
      </c>
      <c r="J213" s="15">
        <f t="shared" si="47"/>
        <v>120091.57440197002</v>
      </c>
      <c r="K213" s="16">
        <f t="shared" si="49"/>
        <v>0.15289</v>
      </c>
      <c r="L213" s="17">
        <f t="shared" si="48"/>
        <v>94265.434705510022</v>
      </c>
      <c r="M213" s="123">
        <v>105948.76899999978</v>
      </c>
      <c r="N213" s="124">
        <v>16198.507292409984</v>
      </c>
      <c r="O213" s="125">
        <v>12918.143070800032</v>
      </c>
      <c r="P213" s="123">
        <v>85999.960000000065</v>
      </c>
      <c r="Q213" s="124">
        <v>13148.533884399994</v>
      </c>
      <c r="R213" s="125">
        <v>10776.839976479998</v>
      </c>
      <c r="S213" s="123">
        <v>98153.325000000012</v>
      </c>
      <c r="T213" s="124">
        <v>15006.661859250007</v>
      </c>
      <c r="U213" s="125">
        <v>12658.559027190011</v>
      </c>
      <c r="V213" s="123">
        <v>81793.920000000056</v>
      </c>
      <c r="W213" s="124">
        <v>12505.472428799987</v>
      </c>
      <c r="X213" s="125">
        <v>10578.264068009996</v>
      </c>
      <c r="Y213" s="123">
        <v>61166.771000000022</v>
      </c>
      <c r="Z213" s="124">
        <v>9351.7876181899974</v>
      </c>
      <c r="AA213" s="125">
        <v>7802.7242418700016</v>
      </c>
      <c r="AB213" s="123">
        <v>25443.663999999972</v>
      </c>
      <c r="AC213" s="124">
        <v>3890.0817889599998</v>
      </c>
      <c r="AD213" s="125">
        <v>2917.2418550100006</v>
      </c>
      <c r="AE213" s="123">
        <v>27179.644000000015</v>
      </c>
      <c r="AF213" s="124">
        <v>4155.4957711599973</v>
      </c>
      <c r="AG213" s="125">
        <v>3250.7880569099957</v>
      </c>
      <c r="AH213" s="123">
        <v>17817.660999999996</v>
      </c>
      <c r="AI213" s="124">
        <v>2724.142190289997</v>
      </c>
      <c r="AJ213" s="125">
        <v>1970.2288329599985</v>
      </c>
      <c r="AK213" s="123">
        <v>42510.035000000018</v>
      </c>
      <c r="AL213" s="124">
        <v>6499.359251150011</v>
      </c>
      <c r="AM213" s="125">
        <v>4795.0970409199999</v>
      </c>
      <c r="AN213" s="139">
        <v>53741.648000000008</v>
      </c>
      <c r="AO213" s="138">
        <v>8216.5605627200021</v>
      </c>
      <c r="AP213" s="125">
        <v>6157.0889694599982</v>
      </c>
      <c r="AQ213" s="139">
        <v>92196.405000000013</v>
      </c>
      <c r="AR213" s="138">
        <v>14095.908360450014</v>
      </c>
      <c r="AS213" s="125">
        <v>10301.319823149999</v>
      </c>
      <c r="AT213" s="139">
        <v>93525.171000000075</v>
      </c>
      <c r="AU213" s="138">
        <v>14299.063394190023</v>
      </c>
      <c r="AV213" s="125">
        <v>10139.139742749996</v>
      </c>
    </row>
    <row r="214" spans="1:48" x14ac:dyDescent="0.25">
      <c r="A214" s="7">
        <v>201</v>
      </c>
      <c r="B214" s="132" t="s">
        <v>640</v>
      </c>
      <c r="C214" s="121">
        <v>364</v>
      </c>
      <c r="D214" s="81">
        <v>7.0000000000000007E-2</v>
      </c>
      <c r="E214" s="81" t="s">
        <v>688</v>
      </c>
      <c r="F214" s="66">
        <v>36619</v>
      </c>
      <c r="G214" s="66">
        <v>39448</v>
      </c>
      <c r="H214" s="83" t="s">
        <v>390</v>
      </c>
      <c r="I214" s="63">
        <f t="shared" si="46"/>
        <v>127992.97039999999</v>
      </c>
      <c r="J214" s="15">
        <f t="shared" si="47"/>
        <v>20188.331221191998</v>
      </c>
      <c r="K214" s="16">
        <f t="shared" si="49"/>
        <v>0.15773000000000001</v>
      </c>
      <c r="L214" s="17">
        <f t="shared" si="48"/>
        <v>16036.955698002004</v>
      </c>
      <c r="M214" s="123">
        <v>21399.442800000015</v>
      </c>
      <c r="N214" s="124">
        <v>3375.3341128440024</v>
      </c>
      <c r="O214" s="125">
        <v>2716.3837131740024</v>
      </c>
      <c r="P214" s="123">
        <v>22166.418399999999</v>
      </c>
      <c r="Q214" s="124">
        <v>3496.3091742319989</v>
      </c>
      <c r="R214" s="125">
        <v>2864.5797203539983</v>
      </c>
      <c r="S214" s="123">
        <v>21618.798599999991</v>
      </c>
      <c r="T214" s="124">
        <v>3409.933103177998</v>
      </c>
      <c r="U214" s="125">
        <v>2891.6463447500037</v>
      </c>
      <c r="V214" s="123">
        <v>10670.998999999993</v>
      </c>
      <c r="W214" s="124">
        <v>1683.1366722699997</v>
      </c>
      <c r="X214" s="125">
        <v>1434.6024034940008</v>
      </c>
      <c r="Y214" s="123">
        <v>6325.8278000000064</v>
      </c>
      <c r="Z214" s="124">
        <v>997.77281889399967</v>
      </c>
      <c r="AA214" s="125">
        <v>838.12235721799914</v>
      </c>
      <c r="AB214" s="123">
        <v>5364.2880000000005</v>
      </c>
      <c r="AC214" s="124">
        <v>846.1091462400002</v>
      </c>
      <c r="AD214" s="125">
        <v>591.62408343199991</v>
      </c>
      <c r="AE214" s="123">
        <v>3029.9051999999961</v>
      </c>
      <c r="AF214" s="124">
        <v>477.90694719599986</v>
      </c>
      <c r="AG214" s="125">
        <v>380.73632778200022</v>
      </c>
      <c r="AH214" s="123">
        <v>2225.4825999999989</v>
      </c>
      <c r="AI214" s="124">
        <v>351.02537049799957</v>
      </c>
      <c r="AJ214" s="125">
        <v>256.49884691400007</v>
      </c>
      <c r="AK214" s="123">
        <v>2478.7918000000013</v>
      </c>
      <c r="AL214" s="124">
        <v>390.97983061399952</v>
      </c>
      <c r="AM214" s="125">
        <v>285.85441619400046</v>
      </c>
      <c r="AN214" s="139">
        <v>6174.8771999999999</v>
      </c>
      <c r="AO214" s="138">
        <v>973.96338075600067</v>
      </c>
      <c r="AP214" s="125">
        <v>721.44896994399937</v>
      </c>
      <c r="AQ214" s="139">
        <v>12496.914399999991</v>
      </c>
      <c r="AR214" s="138">
        <v>1971.1383083119999</v>
      </c>
      <c r="AS214" s="125">
        <v>1447.3512683340005</v>
      </c>
      <c r="AT214" s="139">
        <v>14041.224599999994</v>
      </c>
      <c r="AU214" s="138">
        <v>2214.722356157999</v>
      </c>
      <c r="AV214" s="125">
        <v>1608.1072464119986</v>
      </c>
    </row>
    <row r="215" spans="1:48" x14ac:dyDescent="0.25">
      <c r="A215" s="7">
        <v>202</v>
      </c>
      <c r="B215" s="132" t="s">
        <v>641</v>
      </c>
      <c r="C215" s="121">
        <v>262</v>
      </c>
      <c r="D215" s="81">
        <v>0.05</v>
      </c>
      <c r="E215" s="81" t="s">
        <v>688</v>
      </c>
      <c r="F215" s="66">
        <v>37613</v>
      </c>
      <c r="G215" s="66">
        <v>39965</v>
      </c>
      <c r="H215" s="83" t="s">
        <v>391</v>
      </c>
      <c r="I215" s="63">
        <f t="shared" si="46"/>
        <v>0</v>
      </c>
      <c r="J215" s="15">
        <f t="shared" si="47"/>
        <v>0</v>
      </c>
      <c r="K215" s="16" t="e">
        <f t="shared" si="49"/>
        <v>#DIV/0!</v>
      </c>
      <c r="L215" s="17">
        <f t="shared" si="48"/>
        <v>0</v>
      </c>
      <c r="M215" s="123">
        <v>0</v>
      </c>
      <c r="N215" s="124">
        <v>0</v>
      </c>
      <c r="O215" s="125">
        <v>0</v>
      </c>
      <c r="P215" s="123">
        <v>0</v>
      </c>
      <c r="Q215" s="124">
        <v>0</v>
      </c>
      <c r="R215" s="125">
        <v>0</v>
      </c>
      <c r="S215" s="123">
        <v>0</v>
      </c>
      <c r="T215" s="124">
        <v>0</v>
      </c>
      <c r="U215" s="125">
        <v>0</v>
      </c>
      <c r="V215" s="123">
        <v>0</v>
      </c>
      <c r="W215" s="124">
        <v>0</v>
      </c>
      <c r="X215" s="125">
        <v>0</v>
      </c>
      <c r="Y215" s="123">
        <v>0</v>
      </c>
      <c r="Z215" s="124">
        <v>0</v>
      </c>
      <c r="AA215" s="125">
        <v>0</v>
      </c>
      <c r="AB215" s="123">
        <v>0</v>
      </c>
      <c r="AC215" s="124">
        <v>0</v>
      </c>
      <c r="AD215" s="125">
        <v>0</v>
      </c>
      <c r="AE215" s="123">
        <v>0</v>
      </c>
      <c r="AF215" s="124">
        <v>0</v>
      </c>
      <c r="AG215" s="125">
        <v>0</v>
      </c>
      <c r="AH215" s="123">
        <v>0</v>
      </c>
      <c r="AI215" s="124">
        <v>0</v>
      </c>
      <c r="AJ215" s="125">
        <v>0</v>
      </c>
      <c r="AK215" s="123">
        <v>0</v>
      </c>
      <c r="AL215" s="124">
        <v>0</v>
      </c>
      <c r="AM215" s="125">
        <v>0</v>
      </c>
      <c r="AN215" s="139">
        <v>0</v>
      </c>
      <c r="AO215" s="138">
        <v>0</v>
      </c>
      <c r="AP215" s="125">
        <v>0</v>
      </c>
      <c r="AQ215" s="139">
        <v>0</v>
      </c>
      <c r="AR215" s="138">
        <v>0</v>
      </c>
      <c r="AS215" s="125">
        <v>0</v>
      </c>
      <c r="AT215" s="139">
        <v>0</v>
      </c>
      <c r="AU215" s="138">
        <v>0</v>
      </c>
      <c r="AV215" s="125">
        <v>0</v>
      </c>
    </row>
    <row r="216" spans="1:48" x14ac:dyDescent="0.25">
      <c r="A216" s="7">
        <v>203</v>
      </c>
      <c r="B216" s="132" t="s">
        <v>642</v>
      </c>
      <c r="C216" s="121">
        <v>365</v>
      </c>
      <c r="D216" s="81">
        <v>0.02</v>
      </c>
      <c r="E216" s="81" t="s">
        <v>688</v>
      </c>
      <c r="F216" s="66">
        <v>40982</v>
      </c>
      <c r="G216" s="66">
        <v>40982</v>
      </c>
      <c r="H216" s="83" t="s">
        <v>392</v>
      </c>
      <c r="I216" s="63">
        <f t="shared" si="46"/>
        <v>6111.5809000000008</v>
      </c>
      <c r="J216" s="15">
        <f t="shared" si="47"/>
        <v>963.97965535699916</v>
      </c>
      <c r="K216" s="16">
        <f t="shared" si="49"/>
        <v>0.15772999999999984</v>
      </c>
      <c r="L216" s="17">
        <f t="shared" si="48"/>
        <v>779.42740242399987</v>
      </c>
      <c r="M216" s="123">
        <v>77.9238</v>
      </c>
      <c r="N216" s="124">
        <v>12.290920973999999</v>
      </c>
      <c r="O216" s="125">
        <v>10.717845541999997</v>
      </c>
      <c r="P216" s="123">
        <v>1653.2898000000005</v>
      </c>
      <c r="Q216" s="124">
        <v>260.77340015399972</v>
      </c>
      <c r="R216" s="125">
        <v>211.005454168</v>
      </c>
      <c r="S216" s="123">
        <v>2160.2451000000005</v>
      </c>
      <c r="T216" s="124">
        <v>340.73545962299949</v>
      </c>
      <c r="U216" s="125">
        <v>286.620149975</v>
      </c>
      <c r="V216" s="123">
        <v>450.45109999999988</v>
      </c>
      <c r="W216" s="124">
        <v>71.049652002999991</v>
      </c>
      <c r="X216" s="125">
        <v>58.867574961999992</v>
      </c>
      <c r="Y216" s="123">
        <v>455.36210000000005</v>
      </c>
      <c r="Z216" s="124">
        <v>71.824264032999977</v>
      </c>
      <c r="AA216" s="125">
        <v>60.108533365999996</v>
      </c>
      <c r="AB216" s="123">
        <v>284.93509999999998</v>
      </c>
      <c r="AC216" s="124">
        <v>44.942813323000003</v>
      </c>
      <c r="AD216" s="125">
        <v>30.785681017999998</v>
      </c>
      <c r="AE216" s="123">
        <v>251.9967</v>
      </c>
      <c r="AF216" s="124">
        <v>39.747439490999987</v>
      </c>
      <c r="AG216" s="125">
        <v>31.745139032999997</v>
      </c>
      <c r="AH216" s="123">
        <v>185.39729999999997</v>
      </c>
      <c r="AI216" s="124">
        <v>29.242716128999998</v>
      </c>
      <c r="AJ216" s="125">
        <v>21.301948496999994</v>
      </c>
      <c r="AK216" s="123">
        <v>262.82640000000004</v>
      </c>
      <c r="AL216" s="124">
        <v>41.455608072000004</v>
      </c>
      <c r="AM216" s="125">
        <v>30.271505187000002</v>
      </c>
      <c r="AN216" s="139">
        <v>138.37950000000001</v>
      </c>
      <c r="AO216" s="138">
        <v>21.826598534999995</v>
      </c>
      <c r="AP216" s="125">
        <v>17.712468166000001</v>
      </c>
      <c r="AQ216" s="139">
        <v>190.774</v>
      </c>
      <c r="AR216" s="138">
        <v>30.090783019999993</v>
      </c>
      <c r="AS216" s="125">
        <v>20.291102509999995</v>
      </c>
      <c r="AT216" s="139">
        <v>0</v>
      </c>
      <c r="AU216" s="138">
        <v>0</v>
      </c>
      <c r="AV216" s="125">
        <v>0</v>
      </c>
    </row>
    <row r="217" spans="1:48" x14ac:dyDescent="0.25">
      <c r="A217" s="7">
        <v>204</v>
      </c>
      <c r="B217" s="132" t="s">
        <v>135</v>
      </c>
      <c r="C217" s="121">
        <v>264</v>
      </c>
      <c r="D217" s="81">
        <v>0.03</v>
      </c>
      <c r="E217" s="81" t="s">
        <v>688</v>
      </c>
      <c r="F217" s="66">
        <v>36105</v>
      </c>
      <c r="G217" s="66">
        <v>39934</v>
      </c>
      <c r="H217" s="83" t="s">
        <v>393</v>
      </c>
      <c r="I217" s="63">
        <f t="shared" si="46"/>
        <v>44021.617699999988</v>
      </c>
      <c r="J217" s="15">
        <f t="shared" si="47"/>
        <v>6943.5297598209991</v>
      </c>
      <c r="K217" s="16">
        <f t="shared" si="49"/>
        <v>0.15773000000000001</v>
      </c>
      <c r="L217" s="17">
        <f t="shared" si="48"/>
        <v>5527.3452772660003</v>
      </c>
      <c r="M217" s="123">
        <v>5937.6889999999903</v>
      </c>
      <c r="N217" s="124">
        <v>936.55168596999999</v>
      </c>
      <c r="O217" s="125">
        <v>754.11618298200085</v>
      </c>
      <c r="P217" s="123">
        <v>7431.8057999999955</v>
      </c>
      <c r="Q217" s="124">
        <v>1172.2187288340021</v>
      </c>
      <c r="R217" s="125">
        <v>963.25180228399881</v>
      </c>
      <c r="S217" s="123">
        <v>7103.0840999999964</v>
      </c>
      <c r="T217" s="124">
        <v>1120.3694550929995</v>
      </c>
      <c r="U217" s="125">
        <v>945.27247907699973</v>
      </c>
      <c r="V217" s="123">
        <v>3746.9416999999967</v>
      </c>
      <c r="W217" s="124">
        <v>591.0051143409994</v>
      </c>
      <c r="X217" s="125">
        <v>501.44013827700041</v>
      </c>
      <c r="Y217" s="123">
        <v>2492.8387999999995</v>
      </c>
      <c r="Z217" s="124">
        <v>393.19546392399957</v>
      </c>
      <c r="AA217" s="125">
        <v>331.67699990800003</v>
      </c>
      <c r="AB217" s="123">
        <v>1660.4184000000007</v>
      </c>
      <c r="AC217" s="124">
        <v>261.89779423199991</v>
      </c>
      <c r="AD217" s="125">
        <v>200.84911520599994</v>
      </c>
      <c r="AE217" s="123">
        <v>1664.7761000000005</v>
      </c>
      <c r="AF217" s="124">
        <v>262.58513425299986</v>
      </c>
      <c r="AG217" s="125">
        <v>206.54937392799994</v>
      </c>
      <c r="AH217" s="123">
        <v>679.62949999999989</v>
      </c>
      <c r="AI217" s="124">
        <v>107.19796103499996</v>
      </c>
      <c r="AJ217" s="125">
        <v>78.974298366999989</v>
      </c>
      <c r="AK217" s="123">
        <v>1179.9579999999994</v>
      </c>
      <c r="AL217" s="124">
        <v>186.11477533999997</v>
      </c>
      <c r="AM217" s="125">
        <v>138.18471102599997</v>
      </c>
      <c r="AN217" s="139">
        <v>2446.0877999999993</v>
      </c>
      <c r="AO217" s="138">
        <v>385.82142869399979</v>
      </c>
      <c r="AP217" s="125">
        <v>294.74564091600007</v>
      </c>
      <c r="AQ217" s="139">
        <v>4766.6151000000064</v>
      </c>
      <c r="AR217" s="138">
        <v>751.83819972300012</v>
      </c>
      <c r="AS217" s="125">
        <v>550.15423805199953</v>
      </c>
      <c r="AT217" s="139">
        <v>4911.7734000000019</v>
      </c>
      <c r="AU217" s="138">
        <v>774.73401838199993</v>
      </c>
      <c r="AV217" s="125">
        <v>562.13029724300031</v>
      </c>
    </row>
    <row r="218" spans="1:48" x14ac:dyDescent="0.25">
      <c r="A218" s="7">
        <v>205</v>
      </c>
      <c r="B218" s="132" t="s">
        <v>136</v>
      </c>
      <c r="C218" s="121">
        <v>265</v>
      </c>
      <c r="D218" s="81">
        <v>1.2</v>
      </c>
      <c r="E218" s="81" t="s">
        <v>688</v>
      </c>
      <c r="F218" s="66">
        <v>37621</v>
      </c>
      <c r="G218" s="66">
        <v>39600</v>
      </c>
      <c r="H218" s="83" t="s">
        <v>394</v>
      </c>
      <c r="I218" s="63">
        <f t="shared" si="46"/>
        <v>5484526.7289760001</v>
      </c>
      <c r="J218" s="15">
        <f t="shared" si="47"/>
        <v>640475.76140981738</v>
      </c>
      <c r="K218" s="16">
        <f t="shared" si="49"/>
        <v>0.1167786744526266</v>
      </c>
      <c r="L218" s="17">
        <f t="shared" si="48"/>
        <v>466134.65267026826</v>
      </c>
      <c r="M218" s="123">
        <v>891858.49016000039</v>
      </c>
      <c r="N218" s="124">
        <v>104151.23448088473</v>
      </c>
      <c r="O218" s="125">
        <v>76669.298352968122</v>
      </c>
      <c r="P218" s="123">
        <v>797924.57391999965</v>
      </c>
      <c r="Q218" s="124">
        <v>93181.631742377736</v>
      </c>
      <c r="R218" s="125">
        <v>70643.726425586065</v>
      </c>
      <c r="S218" s="123">
        <v>851756.78579199966</v>
      </c>
      <c r="T218" s="124">
        <v>99468.157444789715</v>
      </c>
      <c r="U218" s="125">
        <v>78886.997079548571</v>
      </c>
      <c r="V218" s="123">
        <v>369412.57687999989</v>
      </c>
      <c r="W218" s="124">
        <v>43140.000728046398</v>
      </c>
      <c r="X218" s="125">
        <v>34980.453544148484</v>
      </c>
      <c r="Y218" s="123">
        <v>414771.41377600032</v>
      </c>
      <c r="Z218" s="124">
        <v>48437.005700761278</v>
      </c>
      <c r="AA218" s="125">
        <v>37950.92871483921</v>
      </c>
      <c r="AB218" s="123">
        <v>462268.26708800078</v>
      </c>
      <c r="AC218" s="124">
        <v>53983.688230536645</v>
      </c>
      <c r="AD218" s="125">
        <v>36086.179812199531</v>
      </c>
      <c r="AE218" s="123">
        <v>359860.15783999953</v>
      </c>
      <c r="AF218" s="124">
        <v>42024.469232555224</v>
      </c>
      <c r="AG218" s="125">
        <v>30650.24044561727</v>
      </c>
      <c r="AH218" s="123">
        <v>215311.94814400008</v>
      </c>
      <c r="AI218" s="124">
        <v>25144.129304256345</v>
      </c>
      <c r="AJ218" s="125">
        <v>16089.119467997598</v>
      </c>
      <c r="AK218" s="123">
        <v>144630.85088000004</v>
      </c>
      <c r="AL218" s="124">
        <v>16889.990765766401</v>
      </c>
      <c r="AM218" s="125">
        <v>11153.053337851181</v>
      </c>
      <c r="AN218" s="139">
        <v>194608.97481600009</v>
      </c>
      <c r="AO218" s="138">
        <v>22726.43607901247</v>
      </c>
      <c r="AP218" s="125">
        <v>15078.525593321601</v>
      </c>
      <c r="AQ218" s="139">
        <v>492250.57643199962</v>
      </c>
      <c r="AR218" s="138">
        <f>57485.022315729-7.27</f>
        <v>57477.752315729005</v>
      </c>
      <c r="AS218" s="125">
        <f>36435.9320559949-7.27</f>
        <v>36428.662055994901</v>
      </c>
      <c r="AT218" s="139">
        <v>289872.11324800015</v>
      </c>
      <c r="AU218" s="138">
        <v>33851.265385101433</v>
      </c>
      <c r="AV218" s="125">
        <v>21517.467840195666</v>
      </c>
    </row>
    <row r="219" spans="1:48" x14ac:dyDescent="0.25">
      <c r="A219" s="7">
        <v>206</v>
      </c>
      <c r="B219" s="132" t="s">
        <v>643</v>
      </c>
      <c r="C219" s="121">
        <v>366</v>
      </c>
      <c r="D219" s="81">
        <v>1.72E-2</v>
      </c>
      <c r="E219" s="81" t="s">
        <v>688</v>
      </c>
      <c r="F219" s="66">
        <v>36686</v>
      </c>
      <c r="G219" s="66">
        <v>39995</v>
      </c>
      <c r="H219" s="83" t="s">
        <v>395</v>
      </c>
      <c r="I219" s="63">
        <f t="shared" si="46"/>
        <v>59216.276799999992</v>
      </c>
      <c r="J219" s="15">
        <f t="shared" si="47"/>
        <v>9340.1833396640013</v>
      </c>
      <c r="K219" s="16">
        <f t="shared" si="49"/>
        <v>0.15773000000000004</v>
      </c>
      <c r="L219" s="17">
        <f t="shared" si="48"/>
        <v>7376.0513861110003</v>
      </c>
      <c r="M219" s="123">
        <v>6979.7823000000126</v>
      </c>
      <c r="N219" s="124">
        <v>1100.9210621790012</v>
      </c>
      <c r="O219" s="125">
        <v>885.48825111800056</v>
      </c>
      <c r="P219" s="123">
        <v>7043.8102999999983</v>
      </c>
      <c r="Q219" s="124">
        <v>1111.020198619</v>
      </c>
      <c r="R219" s="125">
        <v>913.32436021799981</v>
      </c>
      <c r="S219" s="123">
        <v>7513.7649999999994</v>
      </c>
      <c r="T219" s="124">
        <v>1185.1461534499999</v>
      </c>
      <c r="U219" s="125">
        <v>1004.1107262519997</v>
      </c>
      <c r="V219" s="123">
        <v>3827.6844999999985</v>
      </c>
      <c r="W219" s="124">
        <v>603.74067618499873</v>
      </c>
      <c r="X219" s="125">
        <v>516.77992300499989</v>
      </c>
      <c r="Y219" s="123">
        <v>5121.7062999999916</v>
      </c>
      <c r="Z219" s="124">
        <v>807.84673469899974</v>
      </c>
      <c r="AA219" s="125">
        <v>679.36929444099974</v>
      </c>
      <c r="AB219" s="123">
        <v>5344.9944999999998</v>
      </c>
      <c r="AC219" s="124">
        <v>843.06598248499995</v>
      </c>
      <c r="AD219" s="125">
        <v>635.97033490899969</v>
      </c>
      <c r="AE219" s="123">
        <v>2980.303399999998</v>
      </c>
      <c r="AF219" s="124">
        <v>470.08325528200044</v>
      </c>
      <c r="AG219" s="125">
        <v>376.219305851</v>
      </c>
      <c r="AH219" s="123">
        <v>2453.5880999999999</v>
      </c>
      <c r="AI219" s="124">
        <v>387.00445101300005</v>
      </c>
      <c r="AJ219" s="125">
        <v>283.01400892000021</v>
      </c>
      <c r="AK219" s="123">
        <v>2890.5164000000018</v>
      </c>
      <c r="AL219" s="124">
        <v>455.92115177200009</v>
      </c>
      <c r="AM219" s="125">
        <v>341.78329220799958</v>
      </c>
      <c r="AN219" s="139">
        <v>3407.2061999999992</v>
      </c>
      <c r="AO219" s="138">
        <v>537.41863392599998</v>
      </c>
      <c r="AP219" s="125">
        <v>405.54514409800004</v>
      </c>
      <c r="AQ219" s="139">
        <v>6057.792099999996</v>
      </c>
      <c r="AR219" s="138">
        <v>955.49554793300058</v>
      </c>
      <c r="AS219" s="125">
        <v>703.29158559400025</v>
      </c>
      <c r="AT219" s="139">
        <v>5595.1276999999945</v>
      </c>
      <c r="AU219" s="138">
        <v>882.51949212099998</v>
      </c>
      <c r="AV219" s="125">
        <v>631.15515949700023</v>
      </c>
    </row>
    <row r="220" spans="1:48" x14ac:dyDescent="0.25">
      <c r="A220" s="7">
        <v>207</v>
      </c>
      <c r="B220" s="132" t="s">
        <v>137</v>
      </c>
      <c r="C220" s="121">
        <v>269</v>
      </c>
      <c r="D220" s="81">
        <v>0.115</v>
      </c>
      <c r="E220" s="81" t="s">
        <v>688</v>
      </c>
      <c r="F220" s="66">
        <v>36168</v>
      </c>
      <c r="G220" s="66">
        <v>39995</v>
      </c>
      <c r="H220" s="83" t="s">
        <v>396</v>
      </c>
      <c r="I220" s="63">
        <f t="shared" si="46"/>
        <v>161216.13600000006</v>
      </c>
      <c r="J220" s="15">
        <f t="shared" si="47"/>
        <v>25243.222574880001</v>
      </c>
      <c r="K220" s="16">
        <f t="shared" si="49"/>
        <v>0.15657999999999994</v>
      </c>
      <c r="L220" s="17">
        <f t="shared" si="48"/>
        <v>20705.351490731988</v>
      </c>
      <c r="M220" s="123">
        <v>41282.943600000021</v>
      </c>
      <c r="N220" s="124">
        <v>6464.0833088879981</v>
      </c>
      <c r="O220" s="125">
        <v>5202.3041937059979</v>
      </c>
      <c r="P220" s="123">
        <v>53230.091400000041</v>
      </c>
      <c r="Q220" s="124">
        <v>8334.7677114120052</v>
      </c>
      <c r="R220" s="125">
        <v>6799.9186223219949</v>
      </c>
      <c r="S220" s="123">
        <v>44754.368400000021</v>
      </c>
      <c r="T220" s="124">
        <v>7007.6390040719989</v>
      </c>
      <c r="U220" s="125">
        <v>5893.8630140579999</v>
      </c>
      <c r="V220" s="123">
        <v>14032.961999999994</v>
      </c>
      <c r="W220" s="124">
        <v>2197.2811899599997</v>
      </c>
      <c r="X220" s="125">
        <v>1867.6024360739987</v>
      </c>
      <c r="Y220" s="123">
        <v>5040.8771999999981</v>
      </c>
      <c r="Z220" s="124">
        <v>789.30055197600007</v>
      </c>
      <c r="AA220" s="125">
        <v>641.13922284600028</v>
      </c>
      <c r="AB220" s="123">
        <v>1037.106</v>
      </c>
      <c r="AC220" s="124">
        <v>162.39005748000005</v>
      </c>
      <c r="AD220" s="125">
        <v>82.655180627999997</v>
      </c>
      <c r="AE220" s="123">
        <v>627.94259999999986</v>
      </c>
      <c r="AF220" s="124">
        <v>98.323252307999994</v>
      </c>
      <c r="AG220" s="125">
        <v>75.615690954000002</v>
      </c>
      <c r="AH220" s="123">
        <v>113.77679999999999</v>
      </c>
      <c r="AI220" s="124">
        <v>17.815171344000003</v>
      </c>
      <c r="AJ220" s="125">
        <v>13.261229472000002</v>
      </c>
      <c r="AK220" s="123">
        <v>0</v>
      </c>
      <c r="AL220" s="124">
        <v>0</v>
      </c>
      <c r="AM220" s="125">
        <v>0</v>
      </c>
      <c r="AN220" s="139">
        <v>464.04</v>
      </c>
      <c r="AO220" s="138">
        <v>72.659383200000022</v>
      </c>
      <c r="AP220" s="125">
        <v>48.097358136000004</v>
      </c>
      <c r="AQ220" s="139">
        <v>632.02800000000002</v>
      </c>
      <c r="AR220" s="138">
        <v>98.962944240000013</v>
      </c>
      <c r="AS220" s="125">
        <v>80.894542536000017</v>
      </c>
      <c r="AT220" s="139">
        <v>0</v>
      </c>
      <c r="AU220" s="138">
        <v>0</v>
      </c>
      <c r="AV220" s="125">
        <v>0</v>
      </c>
    </row>
    <row r="221" spans="1:48" x14ac:dyDescent="0.25">
      <c r="A221" s="7">
        <v>208</v>
      </c>
      <c r="B221" s="132" t="s">
        <v>138</v>
      </c>
      <c r="C221" s="121">
        <v>270</v>
      </c>
      <c r="D221" s="81">
        <v>0.15</v>
      </c>
      <c r="E221" s="81" t="s">
        <v>688</v>
      </c>
      <c r="F221" s="66">
        <v>37606</v>
      </c>
      <c r="G221" s="66">
        <v>39479</v>
      </c>
      <c r="H221" s="83" t="s">
        <v>397</v>
      </c>
      <c r="I221" s="63">
        <f t="shared" si="46"/>
        <v>283535.62799999991</v>
      </c>
      <c r="J221" s="15">
        <f t="shared" si="47"/>
        <v>44396.008632240009</v>
      </c>
      <c r="K221" s="16">
        <f t="shared" si="49"/>
        <v>0.15658000000000008</v>
      </c>
      <c r="L221" s="17">
        <f t="shared" si="48"/>
        <v>35100.478225519997</v>
      </c>
      <c r="M221" s="123">
        <v>45383.367999999908</v>
      </c>
      <c r="N221" s="124">
        <v>7106.1277614400051</v>
      </c>
      <c r="O221" s="125">
        <v>5705.2608725799892</v>
      </c>
      <c r="P221" s="123">
        <v>51016.296000000002</v>
      </c>
      <c r="Q221" s="124">
        <v>7988.1316276799962</v>
      </c>
      <c r="R221" s="125">
        <v>6519.0018472799984</v>
      </c>
      <c r="S221" s="123">
        <v>45304.336000000003</v>
      </c>
      <c r="T221" s="124">
        <v>7093.7529308799949</v>
      </c>
      <c r="U221" s="125">
        <v>6008.904759300005</v>
      </c>
      <c r="V221" s="123">
        <v>19990.115999999987</v>
      </c>
      <c r="W221" s="124">
        <v>3130.0523632800032</v>
      </c>
      <c r="X221" s="125">
        <v>2647.5518060999993</v>
      </c>
      <c r="Y221" s="123">
        <v>11514.684000000012</v>
      </c>
      <c r="Z221" s="124">
        <v>1802.9692207200019</v>
      </c>
      <c r="AA221" s="125">
        <v>1514.5383479199984</v>
      </c>
      <c r="AB221" s="123">
        <v>7971.3960000000043</v>
      </c>
      <c r="AC221" s="124">
        <v>1248.1611856800005</v>
      </c>
      <c r="AD221" s="125">
        <v>913.00074825999968</v>
      </c>
      <c r="AE221" s="123">
        <v>5834.6660000000029</v>
      </c>
      <c r="AF221" s="124">
        <v>913.59200228000066</v>
      </c>
      <c r="AG221" s="125">
        <v>724.0594036</v>
      </c>
      <c r="AH221" s="123">
        <v>4127.1419999999989</v>
      </c>
      <c r="AI221" s="124">
        <v>646.22789436000039</v>
      </c>
      <c r="AJ221" s="125">
        <v>465.44363154000024</v>
      </c>
      <c r="AK221" s="123">
        <v>5275.0840000000017</v>
      </c>
      <c r="AL221" s="124">
        <v>825.97265272000016</v>
      </c>
      <c r="AM221" s="125">
        <v>614.32249762000004</v>
      </c>
      <c r="AN221" s="139">
        <v>18277.586000000003</v>
      </c>
      <c r="AO221" s="138">
        <v>2861.9044158800011</v>
      </c>
      <c r="AP221" s="125">
        <v>2157.3420622400017</v>
      </c>
      <c r="AQ221" s="139">
        <v>36001.863999999994</v>
      </c>
      <c r="AR221" s="138">
        <v>5637.1718651200035</v>
      </c>
      <c r="AS221" s="125">
        <v>4131.0023587800015</v>
      </c>
      <c r="AT221" s="139">
        <v>32839.090000000004</v>
      </c>
      <c r="AU221" s="138">
        <v>5141.9447121999965</v>
      </c>
      <c r="AV221" s="125">
        <v>3700.049890299998</v>
      </c>
    </row>
    <row r="222" spans="1:48" x14ac:dyDescent="0.25">
      <c r="A222" s="7">
        <v>209</v>
      </c>
      <c r="B222" s="132" t="s">
        <v>139</v>
      </c>
      <c r="C222" s="121">
        <v>271</v>
      </c>
      <c r="D222" s="81">
        <v>0.09</v>
      </c>
      <c r="E222" s="81" t="s">
        <v>688</v>
      </c>
      <c r="F222" s="66">
        <v>37372</v>
      </c>
      <c r="G222" s="66">
        <v>39965</v>
      </c>
      <c r="H222" s="83" t="s">
        <v>398</v>
      </c>
      <c r="I222" s="63">
        <f t="shared" si="46"/>
        <v>143221.0968684</v>
      </c>
      <c r="J222" s="15">
        <f t="shared" si="47"/>
        <v>22425.559347654067</v>
      </c>
      <c r="K222" s="16">
        <f t="shared" si="49"/>
        <v>0.15657999999999997</v>
      </c>
      <c r="L222" s="17">
        <f t="shared" si="48"/>
        <v>18240.929348550915</v>
      </c>
      <c r="M222" s="123">
        <v>30550.28323859999</v>
      </c>
      <c r="N222" s="124">
        <v>4783.5633494999856</v>
      </c>
      <c r="O222" s="125">
        <v>3852.5738075894428</v>
      </c>
      <c r="P222" s="123">
        <v>19259.572661999999</v>
      </c>
      <c r="Q222" s="124">
        <v>3015.663887415963</v>
      </c>
      <c r="R222" s="125">
        <v>2510.6716225414061</v>
      </c>
      <c r="S222" s="123">
        <v>36547.644765599987</v>
      </c>
      <c r="T222" s="124">
        <v>5722.6302173976464</v>
      </c>
      <c r="U222" s="125">
        <v>4857.2431206120018</v>
      </c>
      <c r="V222" s="123">
        <v>16660.981654199993</v>
      </c>
      <c r="W222" s="124">
        <v>2608.7765074146323</v>
      </c>
      <c r="X222" s="125">
        <v>2212.3995995766704</v>
      </c>
      <c r="Y222" s="123">
        <v>11779.179953399997</v>
      </c>
      <c r="Z222" s="124">
        <v>1844.3839971033728</v>
      </c>
      <c r="AA222" s="125">
        <v>1552.2041358644046</v>
      </c>
      <c r="AB222" s="123">
        <v>4215.391896600001</v>
      </c>
      <c r="AC222" s="124">
        <v>660.04606316962793</v>
      </c>
      <c r="AD222" s="125">
        <v>509.10529668745465</v>
      </c>
      <c r="AE222" s="123">
        <v>712.44026280000003</v>
      </c>
      <c r="AF222" s="124">
        <v>111.55389634922403</v>
      </c>
      <c r="AG222" s="125">
        <v>87.579836473697995</v>
      </c>
      <c r="AH222" s="123">
        <v>1119.5813655000002</v>
      </c>
      <c r="AI222" s="124">
        <v>175.30405020998998</v>
      </c>
      <c r="AJ222" s="125">
        <v>123.00391826474407</v>
      </c>
      <c r="AK222" s="123">
        <v>649.00037159999988</v>
      </c>
      <c r="AL222" s="124">
        <v>101.62047818512801</v>
      </c>
      <c r="AM222" s="125">
        <v>74.383067522465993</v>
      </c>
      <c r="AN222" s="139">
        <v>2473.7565509999999</v>
      </c>
      <c r="AO222" s="138">
        <v>387.34080075558006</v>
      </c>
      <c r="AP222" s="125">
        <v>291.80799211455013</v>
      </c>
      <c r="AQ222" s="139">
        <v>8290.4706873000014</v>
      </c>
      <c r="AR222" s="138">
        <v>1298.1219002174348</v>
      </c>
      <c r="AS222" s="125">
        <v>940.73304271446057</v>
      </c>
      <c r="AT222" s="139">
        <v>10962.793459800014</v>
      </c>
      <c r="AU222" s="138">
        <v>1716.5541999354839</v>
      </c>
      <c r="AV222" s="125">
        <v>1229.2239085896131</v>
      </c>
    </row>
    <row r="223" spans="1:48" x14ac:dyDescent="0.25">
      <c r="A223" s="7">
        <v>210</v>
      </c>
      <c r="B223" s="132" t="s">
        <v>140</v>
      </c>
      <c r="C223" s="121">
        <v>272</v>
      </c>
      <c r="D223" s="81">
        <v>2.0500000000000001E-2</v>
      </c>
      <c r="E223" s="81" t="s">
        <v>688</v>
      </c>
      <c r="F223" s="66">
        <v>40612</v>
      </c>
      <c r="G223" s="66">
        <v>40612</v>
      </c>
      <c r="H223" s="83" t="s">
        <v>399</v>
      </c>
      <c r="I223" s="63">
        <f t="shared" si="46"/>
        <v>16440.633500000004</v>
      </c>
      <c r="J223" s="15">
        <f t="shared" si="47"/>
        <v>3047.4632721140001</v>
      </c>
      <c r="K223" s="16">
        <f t="shared" si="49"/>
        <v>0.18536166943408838</v>
      </c>
      <c r="L223" s="17">
        <f t="shared" si="48"/>
        <v>2550.2854638909998</v>
      </c>
      <c r="M223" s="123">
        <v>2970.5684999999989</v>
      </c>
      <c r="N223" s="124">
        <v>585.67728546000012</v>
      </c>
      <c r="O223" s="125">
        <v>494.51837418399987</v>
      </c>
      <c r="P223" s="123">
        <v>4105.8132000000005</v>
      </c>
      <c r="Q223" s="124">
        <v>809.50213051199876</v>
      </c>
      <c r="R223" s="125">
        <v>691.90902134600015</v>
      </c>
      <c r="S223" s="123">
        <v>3755.2181000000014</v>
      </c>
      <c r="T223" s="124">
        <v>740.37880059600081</v>
      </c>
      <c r="U223" s="125">
        <v>647.69499046100032</v>
      </c>
      <c r="V223" s="123">
        <v>1118.3775000000005</v>
      </c>
      <c r="W223" s="124">
        <v>203.59385312000015</v>
      </c>
      <c r="X223" s="125">
        <v>177.75494879399983</v>
      </c>
      <c r="Y223" s="123">
        <v>717.81699999999978</v>
      </c>
      <c r="Z223" s="124">
        <v>113.2212754100001</v>
      </c>
      <c r="AA223" s="125">
        <v>94.867509381999952</v>
      </c>
      <c r="AB223" s="123">
        <v>485.60780000000011</v>
      </c>
      <c r="AC223" s="124">
        <v>76.594918294000038</v>
      </c>
      <c r="AD223" s="125">
        <v>58.719182117999964</v>
      </c>
      <c r="AE223" s="123">
        <v>331.94869999999997</v>
      </c>
      <c r="AF223" s="124">
        <v>52.358268450999972</v>
      </c>
      <c r="AG223" s="125">
        <v>40.441140723999972</v>
      </c>
      <c r="AH223" s="123">
        <v>294.01330000000007</v>
      </c>
      <c r="AI223" s="124">
        <v>46.374717809000018</v>
      </c>
      <c r="AJ223" s="125">
        <v>34.645169875000008</v>
      </c>
      <c r="AK223" s="123">
        <v>443.43530000000021</v>
      </c>
      <c r="AL223" s="124">
        <v>69.943049868999992</v>
      </c>
      <c r="AM223" s="125">
        <v>51.350709927000011</v>
      </c>
      <c r="AN223" s="139">
        <v>462.08910000000003</v>
      </c>
      <c r="AO223" s="138">
        <v>72.885313743000012</v>
      </c>
      <c r="AP223" s="125">
        <v>55.668583405999996</v>
      </c>
      <c r="AQ223" s="139">
        <v>863.00360000000023</v>
      </c>
      <c r="AR223" s="138">
        <v>136.12155782799994</v>
      </c>
      <c r="AS223" s="125">
        <v>102.59361787299994</v>
      </c>
      <c r="AT223" s="139">
        <v>892.74140000000011</v>
      </c>
      <c r="AU223" s="138">
        <v>140.81210102200006</v>
      </c>
      <c r="AV223" s="125">
        <v>100.12221580100002</v>
      </c>
    </row>
    <row r="224" spans="1:48" x14ac:dyDescent="0.25">
      <c r="A224" s="7">
        <v>211</v>
      </c>
      <c r="B224" s="132" t="s">
        <v>141</v>
      </c>
      <c r="C224" s="121">
        <v>274</v>
      </c>
      <c r="D224" s="81">
        <v>0.1</v>
      </c>
      <c r="E224" s="81" t="s">
        <v>688</v>
      </c>
      <c r="F224" s="66">
        <v>37617</v>
      </c>
      <c r="G224" s="66">
        <v>40026</v>
      </c>
      <c r="H224" s="83" t="s">
        <v>400</v>
      </c>
      <c r="I224" s="63">
        <f t="shared" si="46"/>
        <v>378033.07519999996</v>
      </c>
      <c r="J224" s="15">
        <f t="shared" si="47"/>
        <v>59192.418914816</v>
      </c>
      <c r="K224" s="16">
        <f t="shared" si="49"/>
        <v>0.15658000000000002</v>
      </c>
      <c r="L224" s="17">
        <f t="shared" si="48"/>
        <v>46866.108978348013</v>
      </c>
      <c r="M224" s="123">
        <v>58628.279600000074</v>
      </c>
      <c r="N224" s="124">
        <v>9180.0160197680016</v>
      </c>
      <c r="O224" s="125">
        <v>7372.5108828000057</v>
      </c>
      <c r="P224" s="123">
        <v>50414.997599999995</v>
      </c>
      <c r="Q224" s="124">
        <v>7893.9803242080034</v>
      </c>
      <c r="R224" s="125">
        <v>6496.0626711160057</v>
      </c>
      <c r="S224" s="123">
        <v>53101.988400000009</v>
      </c>
      <c r="T224" s="124">
        <v>8314.7093436720006</v>
      </c>
      <c r="U224" s="125">
        <v>7026.8167483039961</v>
      </c>
      <c r="V224" s="123">
        <v>34843.087999999996</v>
      </c>
      <c r="W224" s="124">
        <v>5455.7307190400024</v>
      </c>
      <c r="X224" s="125">
        <v>4620.4737533639991</v>
      </c>
      <c r="Y224" s="123">
        <v>24698.382400000013</v>
      </c>
      <c r="Z224" s="124">
        <v>3867.2727161920038</v>
      </c>
      <c r="AA224" s="125">
        <v>3254.2560006280014</v>
      </c>
      <c r="AB224" s="123">
        <v>10884.297200000012</v>
      </c>
      <c r="AC224" s="124">
        <v>1704.2632555759997</v>
      </c>
      <c r="AD224" s="125">
        <v>1266.5796838919982</v>
      </c>
      <c r="AE224" s="123">
        <v>8575.9776000000074</v>
      </c>
      <c r="AF224" s="124">
        <v>1342.8265726079994</v>
      </c>
      <c r="AG224" s="125">
        <v>1060.2782310719999</v>
      </c>
      <c r="AH224" s="123">
        <v>7189.1971999999951</v>
      </c>
      <c r="AI224" s="124">
        <v>1125.6844975759998</v>
      </c>
      <c r="AJ224" s="125">
        <v>824.78577398400046</v>
      </c>
      <c r="AK224" s="123">
        <v>11203.290000000003</v>
      </c>
      <c r="AL224" s="124">
        <v>1754.2111482</v>
      </c>
      <c r="AM224" s="125">
        <v>1312.4902800000004</v>
      </c>
      <c r="AN224" s="139">
        <v>26093.112399999965</v>
      </c>
      <c r="AO224" s="138">
        <v>4085.6595395920003</v>
      </c>
      <c r="AP224" s="125">
        <v>3073.0847708760011</v>
      </c>
      <c r="AQ224" s="139">
        <v>42628.104399999924</v>
      </c>
      <c r="AR224" s="138">
        <v>6674.7085869519933</v>
      </c>
      <c r="AS224" s="125">
        <v>4931.1668156840042</v>
      </c>
      <c r="AT224" s="139">
        <v>49772.360399999983</v>
      </c>
      <c r="AU224" s="138">
        <v>7793.3561914319962</v>
      </c>
      <c r="AV224" s="125">
        <v>5627.6033666279991</v>
      </c>
    </row>
    <row r="225" spans="1:48" x14ac:dyDescent="0.25">
      <c r="A225" s="7">
        <v>212</v>
      </c>
      <c r="B225" s="132" t="s">
        <v>143</v>
      </c>
      <c r="C225" s="121">
        <v>283</v>
      </c>
      <c r="D225" s="81">
        <v>0.34200000000000003</v>
      </c>
      <c r="E225" s="81" t="s">
        <v>688</v>
      </c>
      <c r="F225" s="66">
        <v>36243</v>
      </c>
      <c r="G225" s="66">
        <v>39508</v>
      </c>
      <c r="H225" s="83" t="s">
        <v>402</v>
      </c>
      <c r="I225" s="63">
        <f t="shared" si="46"/>
        <v>507175.90800000005</v>
      </c>
      <c r="J225" s="15">
        <f t="shared" si="47"/>
        <v>71065.488228959977</v>
      </c>
      <c r="K225" s="16">
        <f t="shared" si="49"/>
        <v>0.14011999999999994</v>
      </c>
      <c r="L225" s="17">
        <f t="shared" si="48"/>
        <v>55564.127641920008</v>
      </c>
      <c r="M225" s="123">
        <v>110929.76400000005</v>
      </c>
      <c r="N225" s="124">
        <v>15543.47853167999</v>
      </c>
      <c r="O225" s="125">
        <v>12175.755663240005</v>
      </c>
      <c r="P225" s="123">
        <v>115762.33200000002</v>
      </c>
      <c r="Q225" s="124">
        <v>16220.617959839992</v>
      </c>
      <c r="R225" s="125">
        <v>12847.419129240001</v>
      </c>
      <c r="S225" s="123">
        <v>116281.36799999996</v>
      </c>
      <c r="T225" s="124">
        <v>16293.345284160005</v>
      </c>
      <c r="U225" s="125">
        <v>13455.495751679997</v>
      </c>
      <c r="V225" s="123">
        <v>28036.080000000016</v>
      </c>
      <c r="W225" s="124">
        <v>3928.4155296000044</v>
      </c>
      <c r="X225" s="125">
        <v>3298.953355680002</v>
      </c>
      <c r="Y225" s="123">
        <v>14915.508000000007</v>
      </c>
      <c r="Z225" s="124">
        <v>2089.9609809599983</v>
      </c>
      <c r="AA225" s="125">
        <v>1724.662864439998</v>
      </c>
      <c r="AB225" s="123">
        <v>5460.7799999999988</v>
      </c>
      <c r="AC225" s="124">
        <v>765.16449360000058</v>
      </c>
      <c r="AD225" s="125">
        <v>560.79667572000005</v>
      </c>
      <c r="AE225" s="123">
        <v>4615.3319999999967</v>
      </c>
      <c r="AF225" s="124">
        <v>646.70031984000025</v>
      </c>
      <c r="AG225" s="125">
        <v>500.82441636000021</v>
      </c>
      <c r="AH225" s="123">
        <v>4525.5119999999988</v>
      </c>
      <c r="AI225" s="124">
        <v>634.1147414400001</v>
      </c>
      <c r="AJ225" s="125">
        <v>441.72833123999925</v>
      </c>
      <c r="AK225" s="123">
        <v>15204.684000000023</v>
      </c>
      <c r="AL225" s="124">
        <v>2130.4803220800004</v>
      </c>
      <c r="AM225" s="125">
        <v>1507.3665326400007</v>
      </c>
      <c r="AN225" s="139">
        <v>23279.856000000025</v>
      </c>
      <c r="AO225" s="138">
        <v>3261.9734227199983</v>
      </c>
      <c r="AP225" s="125">
        <v>2368.8593303999987</v>
      </c>
      <c r="AQ225" s="139">
        <v>37152.251999999964</v>
      </c>
      <c r="AR225" s="138">
        <v>5205.773550240001</v>
      </c>
      <c r="AS225" s="125">
        <v>3712.1111014800013</v>
      </c>
      <c r="AT225" s="139">
        <v>31012.439999999981</v>
      </c>
      <c r="AU225" s="138">
        <v>4345.4630928000006</v>
      </c>
      <c r="AV225" s="125">
        <v>2970.1544898000006</v>
      </c>
    </row>
    <row r="226" spans="1:48" x14ac:dyDescent="0.25">
      <c r="A226" s="7">
        <v>213</v>
      </c>
      <c r="B226" s="132" t="s">
        <v>144</v>
      </c>
      <c r="C226" s="121">
        <v>284</v>
      </c>
      <c r="D226" s="81">
        <v>0.40150000000000002</v>
      </c>
      <c r="E226" s="81" t="s">
        <v>688</v>
      </c>
      <c r="F226" s="66">
        <v>36929</v>
      </c>
      <c r="G226" s="66">
        <v>39508</v>
      </c>
      <c r="H226" s="83" t="s">
        <v>402</v>
      </c>
      <c r="I226" s="63">
        <f t="shared" si="46"/>
        <v>707437.28371200012</v>
      </c>
      <c r="J226" s="15">
        <f t="shared" si="47"/>
        <v>97725.386371975663</v>
      </c>
      <c r="K226" s="16">
        <f t="shared" si="49"/>
        <v>0.13813999999999996</v>
      </c>
      <c r="L226" s="17">
        <f t="shared" si="48"/>
        <v>75939.938897934131</v>
      </c>
      <c r="M226" s="123">
        <v>147710.13839999994</v>
      </c>
      <c r="N226" s="124">
        <v>20404.678518575995</v>
      </c>
      <c r="O226" s="125">
        <v>15904.336675572005</v>
      </c>
      <c r="P226" s="123">
        <v>161728.62479999993</v>
      </c>
      <c r="Q226" s="124">
        <v>22341.192229872009</v>
      </c>
      <c r="R226" s="125">
        <v>17554.463602272015</v>
      </c>
      <c r="S226" s="123">
        <v>152732.87880000027</v>
      </c>
      <c r="T226" s="124">
        <v>21098.519877431998</v>
      </c>
      <c r="U226" s="125">
        <v>17399.049173568004</v>
      </c>
      <c r="V226" s="123">
        <v>35127.652800000003</v>
      </c>
      <c r="W226" s="124">
        <v>4852.5339577919995</v>
      </c>
      <c r="X226" s="125">
        <v>4077.2708404920013</v>
      </c>
      <c r="Y226" s="123">
        <v>19224.177312000171</v>
      </c>
      <c r="Z226" s="124">
        <v>2655.6278538796864</v>
      </c>
      <c r="AA226" s="125">
        <v>2183.8223580421213</v>
      </c>
      <c r="AB226" s="123">
        <v>12380.49239999999</v>
      </c>
      <c r="AC226" s="124">
        <v>1710.2412201359996</v>
      </c>
      <c r="AD226" s="125">
        <v>1243.1653732319994</v>
      </c>
      <c r="AE226" s="123">
        <v>11050.555200000001</v>
      </c>
      <c r="AF226" s="124">
        <v>1526.5236953279971</v>
      </c>
      <c r="AG226" s="125">
        <v>1173.8633124239996</v>
      </c>
      <c r="AH226" s="123">
        <v>9798.4308000000055</v>
      </c>
      <c r="AI226" s="124">
        <v>1353.5552307119992</v>
      </c>
      <c r="AJ226" s="125">
        <v>924.58374365999987</v>
      </c>
      <c r="AK226" s="123">
        <v>26919.851999999966</v>
      </c>
      <c r="AL226" s="124">
        <v>3718.7083552800018</v>
      </c>
      <c r="AM226" s="125">
        <v>2630.5166747399985</v>
      </c>
      <c r="AN226" s="139">
        <v>39575.590799999991</v>
      </c>
      <c r="AO226" s="138">
        <v>5466.9721131119932</v>
      </c>
      <c r="AP226" s="125">
        <v>3946.8258476639949</v>
      </c>
      <c r="AQ226" s="139">
        <v>52960.347599999972</v>
      </c>
      <c r="AR226" s="138">
        <v>7315.9424174639989</v>
      </c>
      <c r="AS226" s="125">
        <v>5340.9926977440018</v>
      </c>
      <c r="AT226" s="139">
        <v>38228.542799999967</v>
      </c>
      <c r="AU226" s="138">
        <v>5280.890902392005</v>
      </c>
      <c r="AV226" s="125">
        <v>3561.048598523997</v>
      </c>
    </row>
    <row r="227" spans="1:48" x14ac:dyDescent="0.25">
      <c r="A227" s="7">
        <v>214</v>
      </c>
      <c r="B227" s="132" t="s">
        <v>145</v>
      </c>
      <c r="C227" s="121">
        <v>287</v>
      </c>
      <c r="D227" s="81">
        <v>5.1999999999999998E-2</v>
      </c>
      <c r="E227" s="81" t="s">
        <v>688</v>
      </c>
      <c r="F227" s="66">
        <v>36410</v>
      </c>
      <c r="G227" s="66">
        <v>39508</v>
      </c>
      <c r="H227" s="83" t="s">
        <v>403</v>
      </c>
      <c r="I227" s="63">
        <f t="shared" si="46"/>
        <v>110350.7847</v>
      </c>
      <c r="J227" s="15">
        <f t="shared" si="47"/>
        <v>17405.629270731006</v>
      </c>
      <c r="K227" s="16">
        <f t="shared" si="49"/>
        <v>0.15773000000000004</v>
      </c>
      <c r="L227" s="17">
        <f t="shared" si="48"/>
        <v>14010.038054586001</v>
      </c>
      <c r="M227" s="123">
        <v>17724.31769999996</v>
      </c>
      <c r="N227" s="124">
        <v>2795.6566308210035</v>
      </c>
      <c r="O227" s="125">
        <v>2257.7480231340014</v>
      </c>
      <c r="P227" s="123">
        <v>23132.695199999991</v>
      </c>
      <c r="Q227" s="124">
        <v>3648.7200138960002</v>
      </c>
      <c r="R227" s="125">
        <v>2976.742368890998</v>
      </c>
      <c r="S227" s="123">
        <v>21138.490800000029</v>
      </c>
      <c r="T227" s="124">
        <v>3334.1741538840006</v>
      </c>
      <c r="U227" s="125">
        <v>2820.3069924840024</v>
      </c>
      <c r="V227" s="123">
        <v>8163.4805999999971</v>
      </c>
      <c r="W227" s="124">
        <v>1287.6257950380002</v>
      </c>
      <c r="X227" s="125">
        <v>1107.8170288469998</v>
      </c>
      <c r="Y227" s="123">
        <v>5796.5145000000039</v>
      </c>
      <c r="Z227" s="124">
        <v>914.28423208499987</v>
      </c>
      <c r="AA227" s="125">
        <v>765.08037054000056</v>
      </c>
      <c r="AB227" s="123">
        <v>3570.4995000000022</v>
      </c>
      <c r="AC227" s="124">
        <v>563.17488613499961</v>
      </c>
      <c r="AD227" s="125">
        <v>439.84522544700008</v>
      </c>
      <c r="AE227" s="123">
        <v>3225.9042000000018</v>
      </c>
      <c r="AF227" s="124">
        <v>508.82186946599973</v>
      </c>
      <c r="AG227" s="125">
        <v>408.25856655899992</v>
      </c>
      <c r="AH227" s="123">
        <v>2308.4517000000005</v>
      </c>
      <c r="AI227" s="124">
        <v>364.11208664099979</v>
      </c>
      <c r="AJ227" s="125">
        <v>269.14693514699979</v>
      </c>
      <c r="AK227" s="123">
        <v>4227.4403999999986</v>
      </c>
      <c r="AL227" s="124">
        <v>666.79417429200021</v>
      </c>
      <c r="AM227" s="125">
        <v>488.39163949500005</v>
      </c>
      <c r="AN227" s="139">
        <v>4524.2219999999961</v>
      </c>
      <c r="AO227" s="138">
        <v>713.60553606000053</v>
      </c>
      <c r="AP227" s="125">
        <v>550.87209127500023</v>
      </c>
      <c r="AQ227" s="139">
        <v>9133.1295000000064</v>
      </c>
      <c r="AR227" s="138">
        <v>1440.5685160350001</v>
      </c>
      <c r="AS227" s="125">
        <v>1078.4803172490003</v>
      </c>
      <c r="AT227" s="139">
        <v>7405.6386000000048</v>
      </c>
      <c r="AU227" s="138">
        <v>1168.0913763780002</v>
      </c>
      <c r="AV227" s="125">
        <v>847.34849551799869</v>
      </c>
    </row>
    <row r="228" spans="1:48" x14ac:dyDescent="0.25">
      <c r="A228" s="7">
        <v>215</v>
      </c>
      <c r="B228" s="132" t="s">
        <v>146</v>
      </c>
      <c r="C228" s="121">
        <v>285</v>
      </c>
      <c r="D228" s="81">
        <v>0.16200000000000001</v>
      </c>
      <c r="E228" s="81" t="s">
        <v>688</v>
      </c>
      <c r="F228" s="66">
        <v>37449</v>
      </c>
      <c r="G228" s="66">
        <v>39508</v>
      </c>
      <c r="H228" s="83" t="s">
        <v>404</v>
      </c>
      <c r="I228" s="63">
        <f t="shared" ref="I228:I242" si="50">M228+P228+S228+V228+Y228+AB228+AE228+AH228+AK228+AN228+AQ228+AT228</f>
        <v>107896.22459999997</v>
      </c>
      <c r="J228" s="15">
        <f t="shared" ref="J228:J242" si="51">N228+Q228+T228+W228+Z228+AC228+AF228+AI228+AL228+AO228+AR228+AU228</f>
        <v>16496.253779093997</v>
      </c>
      <c r="K228" s="16">
        <f t="shared" ref="K228" si="52">J228/I228</f>
        <v>0.15289</v>
      </c>
      <c r="L228" s="17">
        <f t="shared" ref="L228:L242" si="53">O228+R228+U228+X228+AA228+AD228+AG228+AJ228+AM228+AP228+AS228+AV228</f>
        <v>13414.114683041997</v>
      </c>
      <c r="M228" s="123">
        <v>24882.229800000012</v>
      </c>
      <c r="N228" s="124">
        <v>3804.2441141220029</v>
      </c>
      <c r="O228" s="125">
        <v>3038.6370189119975</v>
      </c>
      <c r="P228" s="123">
        <v>31239.882599999979</v>
      </c>
      <c r="Q228" s="124">
        <v>4776.2656507139955</v>
      </c>
      <c r="R228" s="125">
        <v>3882.639086747999</v>
      </c>
      <c r="S228" s="123">
        <v>31972.198199999981</v>
      </c>
      <c r="T228" s="124">
        <v>4888.2293827980002</v>
      </c>
      <c r="U228" s="125">
        <v>4116.3997801139994</v>
      </c>
      <c r="V228" s="123">
        <v>7633.6602000000003</v>
      </c>
      <c r="W228" s="124">
        <v>1167.1103079780003</v>
      </c>
      <c r="X228" s="125">
        <v>1007.691268164</v>
      </c>
      <c r="Y228" s="123">
        <v>1241.6393999999987</v>
      </c>
      <c r="Z228" s="124">
        <v>189.83424786599994</v>
      </c>
      <c r="AA228" s="125">
        <v>159.53658267599997</v>
      </c>
      <c r="AB228" s="123">
        <v>606.40019999999959</v>
      </c>
      <c r="AC228" s="124">
        <v>92.712526577999995</v>
      </c>
      <c r="AD228" s="125">
        <v>72.205712604000013</v>
      </c>
      <c r="AE228" s="123">
        <v>1290.5723999999998</v>
      </c>
      <c r="AF228" s="124">
        <v>197.3156142359999</v>
      </c>
      <c r="AG228" s="125">
        <v>155.66731367400001</v>
      </c>
      <c r="AH228" s="123">
        <v>600.85320000000013</v>
      </c>
      <c r="AI228" s="124">
        <v>91.86444574800008</v>
      </c>
      <c r="AJ228" s="125">
        <v>66.167972579999997</v>
      </c>
      <c r="AK228" s="123">
        <v>68.957400000000007</v>
      </c>
      <c r="AL228" s="124">
        <v>10.542896885999999</v>
      </c>
      <c r="AM228" s="125">
        <v>5.4970191540000002</v>
      </c>
      <c r="AN228" s="139">
        <v>663.37440000000004</v>
      </c>
      <c r="AO228" s="138">
        <v>101.423312016</v>
      </c>
      <c r="AP228" s="125">
        <v>73.284830609999958</v>
      </c>
      <c r="AQ228" s="139">
        <v>2193.9048000000003</v>
      </c>
      <c r="AR228" s="138">
        <v>335.42610487200005</v>
      </c>
      <c r="AS228" s="125">
        <v>231.46432983599996</v>
      </c>
      <c r="AT228" s="139">
        <v>5502.551999999997</v>
      </c>
      <c r="AU228" s="138">
        <v>841.28517527999941</v>
      </c>
      <c r="AV228" s="125">
        <v>604.92376796999974</v>
      </c>
    </row>
    <row r="229" spans="1:48" x14ac:dyDescent="0.25">
      <c r="A229" s="7">
        <v>216</v>
      </c>
      <c r="B229" s="132" t="s">
        <v>142</v>
      </c>
      <c r="C229" s="121">
        <v>286</v>
      </c>
      <c r="D229" s="81">
        <v>7.4999999999999997E-2</v>
      </c>
      <c r="E229" s="81" t="s">
        <v>688</v>
      </c>
      <c r="F229" s="66">
        <v>37518</v>
      </c>
      <c r="G229" s="66">
        <v>39508</v>
      </c>
      <c r="H229" s="83" t="s">
        <v>401</v>
      </c>
      <c r="I229" s="63">
        <f t="shared" si="50"/>
        <v>79420.890899999984</v>
      </c>
      <c r="J229" s="15">
        <f t="shared" si="51"/>
        <v>12527.057121657002</v>
      </c>
      <c r="K229" s="16">
        <f t="shared" si="49"/>
        <v>0.15773000000000006</v>
      </c>
      <c r="L229" s="17">
        <f t="shared" si="53"/>
        <v>10019.496775512</v>
      </c>
      <c r="M229" s="123">
        <v>13250.803200000006</v>
      </c>
      <c r="N229" s="124">
        <v>2090.049188735999</v>
      </c>
      <c r="O229" s="125">
        <v>1688.9475260340021</v>
      </c>
      <c r="P229" s="123">
        <v>15062.87249999999</v>
      </c>
      <c r="Q229" s="124">
        <v>2375.8668794250038</v>
      </c>
      <c r="R229" s="125">
        <v>1945.1382877559984</v>
      </c>
      <c r="S229" s="123">
        <v>15546.567299999999</v>
      </c>
      <c r="T229" s="124">
        <v>2452.160060229</v>
      </c>
      <c r="U229" s="125">
        <v>2076.7966993920018</v>
      </c>
      <c r="V229" s="123">
        <v>5334.5195999999978</v>
      </c>
      <c r="W229" s="124">
        <v>841.41377650799984</v>
      </c>
      <c r="X229" s="125">
        <v>722.72714591400029</v>
      </c>
      <c r="Y229" s="123">
        <v>3782.6543999999985</v>
      </c>
      <c r="Z229" s="124">
        <v>596.63807851199977</v>
      </c>
      <c r="AA229" s="125">
        <v>498.68483467199991</v>
      </c>
      <c r="AB229" s="123">
        <v>2546.7141000000001</v>
      </c>
      <c r="AC229" s="124">
        <v>401.69321499300014</v>
      </c>
      <c r="AD229" s="125">
        <v>290.00041011299999</v>
      </c>
      <c r="AE229" s="123">
        <v>2227.4385000000007</v>
      </c>
      <c r="AF229" s="124">
        <v>351.33387460499961</v>
      </c>
      <c r="AG229" s="125">
        <v>283.70544662400005</v>
      </c>
      <c r="AH229" s="123">
        <v>1835.6921999999993</v>
      </c>
      <c r="AI229" s="124">
        <v>289.54373070599996</v>
      </c>
      <c r="AJ229" s="125">
        <v>212.74815498600003</v>
      </c>
      <c r="AK229" s="123">
        <v>3266.4608999999991</v>
      </c>
      <c r="AL229" s="124">
        <v>515.21887775699986</v>
      </c>
      <c r="AM229" s="125">
        <v>385.80839375400012</v>
      </c>
      <c r="AN229" s="139">
        <v>3470.8854000000019</v>
      </c>
      <c r="AO229" s="138">
        <v>547.46275414200056</v>
      </c>
      <c r="AP229" s="125">
        <v>416.90170648799983</v>
      </c>
      <c r="AQ229" s="139">
        <v>7239.2246999999952</v>
      </c>
      <c r="AR229" s="138">
        <v>1141.8429119309978</v>
      </c>
      <c r="AS229" s="125">
        <v>829.76203895999868</v>
      </c>
      <c r="AT229" s="139">
        <v>5857.0580999999966</v>
      </c>
      <c r="AU229" s="138">
        <v>923.83377411300091</v>
      </c>
      <c r="AV229" s="125">
        <v>668.2761308189996</v>
      </c>
    </row>
    <row r="230" spans="1:48" x14ac:dyDescent="0.25">
      <c r="A230" s="7">
        <v>217</v>
      </c>
      <c r="B230" s="132" t="s">
        <v>147</v>
      </c>
      <c r="C230" s="121">
        <v>282</v>
      </c>
      <c r="D230" s="81">
        <v>9.6000000000000002E-2</v>
      </c>
      <c r="E230" s="81" t="s">
        <v>688</v>
      </c>
      <c r="F230" s="66">
        <v>36237</v>
      </c>
      <c r="G230" s="66">
        <v>39508</v>
      </c>
      <c r="H230" s="83" t="s">
        <v>405</v>
      </c>
      <c r="I230" s="63">
        <f t="shared" si="50"/>
        <v>125471.41640000002</v>
      </c>
      <c r="J230" s="15">
        <f t="shared" si="51"/>
        <v>19646.314379911997</v>
      </c>
      <c r="K230" s="16">
        <f t="shared" si="49"/>
        <v>0.15657999999999997</v>
      </c>
      <c r="L230" s="17">
        <f t="shared" si="53"/>
        <v>15398.586811864003</v>
      </c>
      <c r="M230" s="123">
        <v>22177.3</v>
      </c>
      <c r="N230" s="124">
        <v>3472.5216340000015</v>
      </c>
      <c r="O230" s="125">
        <v>2795.1301659520004</v>
      </c>
      <c r="P230" s="123">
        <v>23897.284399999986</v>
      </c>
      <c r="Q230" s="124">
        <v>3741.8367913520005</v>
      </c>
      <c r="R230" s="125">
        <v>3058.7666212880013</v>
      </c>
      <c r="S230" s="123">
        <v>23668.18160000004</v>
      </c>
      <c r="T230" s="124">
        <v>3705.9638749279975</v>
      </c>
      <c r="U230" s="125">
        <v>3139.079719104001</v>
      </c>
      <c r="V230" s="123">
        <v>8493.9971999999907</v>
      </c>
      <c r="W230" s="124">
        <v>1329.9900815760011</v>
      </c>
      <c r="X230" s="125">
        <v>1132.6081310279997</v>
      </c>
      <c r="Y230" s="123">
        <v>6834.2320000000063</v>
      </c>
      <c r="Z230" s="124">
        <v>1070.104046559999</v>
      </c>
      <c r="AA230" s="125">
        <v>880.06147790000011</v>
      </c>
      <c r="AB230" s="123">
        <v>4616.9767999999949</v>
      </c>
      <c r="AC230" s="124">
        <v>722.92622734399993</v>
      </c>
      <c r="AD230" s="125">
        <v>507.25909473999991</v>
      </c>
      <c r="AE230" s="123">
        <v>4613.0308000000014</v>
      </c>
      <c r="AF230" s="124">
        <v>722.30836266400001</v>
      </c>
      <c r="AG230" s="125">
        <v>550.13074419999987</v>
      </c>
      <c r="AH230" s="123">
        <v>3997.5808000000002</v>
      </c>
      <c r="AI230" s="124">
        <v>625.94120166400012</v>
      </c>
      <c r="AJ230" s="125">
        <v>422.55528419599989</v>
      </c>
      <c r="AK230" s="123">
        <v>5331.6296000000002</v>
      </c>
      <c r="AL230" s="124">
        <v>834.82656276800014</v>
      </c>
      <c r="AM230" s="125">
        <v>587.1948174919994</v>
      </c>
      <c r="AN230" s="139">
        <v>5434.6100000000006</v>
      </c>
      <c r="AO230" s="138">
        <v>850.95123380000007</v>
      </c>
      <c r="AP230" s="125">
        <v>594.04821219200016</v>
      </c>
      <c r="AQ230" s="139">
        <v>9030.6535999999924</v>
      </c>
      <c r="AR230" s="138">
        <v>1414.0197406880006</v>
      </c>
      <c r="AS230" s="125">
        <v>989.14939304800032</v>
      </c>
      <c r="AT230" s="139">
        <v>7375.9396000000052</v>
      </c>
      <c r="AU230" s="138">
        <v>1154.9246225679992</v>
      </c>
      <c r="AV230" s="125">
        <v>742.6031507240001</v>
      </c>
    </row>
    <row r="231" spans="1:48" x14ac:dyDescent="0.25">
      <c r="A231" s="7">
        <v>218</v>
      </c>
      <c r="B231" s="56" t="s">
        <v>148</v>
      </c>
      <c r="C231" s="121">
        <v>288</v>
      </c>
      <c r="D231" s="81">
        <v>0.36</v>
      </c>
      <c r="E231" s="81" t="s">
        <v>688</v>
      </c>
      <c r="F231" s="66">
        <v>35328</v>
      </c>
      <c r="G231" s="66">
        <v>39448</v>
      </c>
      <c r="H231" s="83" t="s">
        <v>406</v>
      </c>
      <c r="I231" s="63">
        <f t="shared" si="50"/>
        <v>1647673.3296000005</v>
      </c>
      <c r="J231" s="15">
        <f t="shared" si="51"/>
        <v>235386.61186665602</v>
      </c>
      <c r="K231" s="16">
        <f t="shared" si="49"/>
        <v>0.14285999999999996</v>
      </c>
      <c r="L231" s="17">
        <f t="shared" si="53"/>
        <v>181587.21204873599</v>
      </c>
      <c r="M231" s="123">
        <v>225375.0624</v>
      </c>
      <c r="N231" s="124">
        <v>32197.081414464006</v>
      </c>
      <c r="O231" s="125">
        <v>25255.412131764002</v>
      </c>
      <c r="P231" s="123">
        <v>243890.4360000001</v>
      </c>
      <c r="Q231" s="124">
        <v>34842.187686960016</v>
      </c>
      <c r="R231" s="125">
        <v>27953.835164256005</v>
      </c>
      <c r="S231" s="123">
        <v>239388.31559999989</v>
      </c>
      <c r="T231" s="124">
        <v>34199.014766616026</v>
      </c>
      <c r="U231" s="125">
        <v>28419.432449184002</v>
      </c>
      <c r="V231" s="123">
        <v>112556.88119999995</v>
      </c>
      <c r="W231" s="124">
        <v>16079.876048232001</v>
      </c>
      <c r="X231" s="125">
        <v>13483.763516291998</v>
      </c>
      <c r="Y231" s="123">
        <v>120485.03640000011</v>
      </c>
      <c r="Z231" s="124">
        <v>17212.492300103993</v>
      </c>
      <c r="AA231" s="125">
        <v>14175.234738912002</v>
      </c>
      <c r="AB231" s="123">
        <v>50951.967599999967</v>
      </c>
      <c r="AC231" s="124">
        <v>7278.9980913359968</v>
      </c>
      <c r="AD231" s="125">
        <v>5323.5539411160053</v>
      </c>
      <c r="AE231" s="123">
        <v>47769.224400000021</v>
      </c>
      <c r="AF231" s="124">
        <v>6824.3113977840021</v>
      </c>
      <c r="AG231" s="125">
        <v>5300.6230227600017</v>
      </c>
      <c r="AH231" s="123">
        <v>37513.113600000026</v>
      </c>
      <c r="AI231" s="124">
        <v>5359.1234088960018</v>
      </c>
      <c r="AJ231" s="125">
        <v>3839.1490359840013</v>
      </c>
      <c r="AK231" s="123">
        <v>72752.570399999997</v>
      </c>
      <c r="AL231" s="124">
        <v>10393.432207344</v>
      </c>
      <c r="AM231" s="125">
        <v>7459.7014584239978</v>
      </c>
      <c r="AN231" s="139">
        <v>135694.62719999987</v>
      </c>
      <c r="AO231" s="138">
        <v>19385.334441791998</v>
      </c>
      <c r="AP231" s="125">
        <v>14121.323212415995</v>
      </c>
      <c r="AQ231" s="139">
        <v>195071.36760000023</v>
      </c>
      <c r="AR231" s="138">
        <v>27867.895575335973</v>
      </c>
      <c r="AS231" s="125">
        <v>19832.361576251995</v>
      </c>
      <c r="AT231" s="139">
        <v>166224.72720000005</v>
      </c>
      <c r="AU231" s="138">
        <v>23746.864527791997</v>
      </c>
      <c r="AV231" s="125">
        <v>16422.821801375991</v>
      </c>
    </row>
    <row r="232" spans="1:48" x14ac:dyDescent="0.25">
      <c r="A232" s="7">
        <v>219</v>
      </c>
      <c r="B232" s="132" t="s">
        <v>687</v>
      </c>
      <c r="C232" s="121">
        <v>29</v>
      </c>
      <c r="D232" s="81">
        <v>4.1000000000000002E-2</v>
      </c>
      <c r="E232" s="81" t="s">
        <v>688</v>
      </c>
      <c r="F232" s="66">
        <v>39657</v>
      </c>
      <c r="G232" s="66">
        <v>39657</v>
      </c>
      <c r="H232" s="83" t="s">
        <v>407</v>
      </c>
      <c r="I232" s="63">
        <f t="shared" si="50"/>
        <v>138830.48600000009</v>
      </c>
      <c r="J232" s="15">
        <f t="shared" si="51"/>
        <v>9278.2925567799848</v>
      </c>
      <c r="K232" s="16">
        <f t="shared" si="49"/>
        <v>6.6831809238065906E-2</v>
      </c>
      <c r="L232" s="17">
        <f t="shared" si="53"/>
        <v>5006.6300127800041</v>
      </c>
      <c r="M232" s="123">
        <v>17051.799999999996</v>
      </c>
      <c r="N232" s="124">
        <v>2689.5804139999964</v>
      </c>
      <c r="O232" s="125">
        <v>2148.8735704600008</v>
      </c>
      <c r="P232" s="123">
        <v>22059.19000000001</v>
      </c>
      <c r="Q232" s="124">
        <v>3479.3960386999956</v>
      </c>
      <c r="R232" s="125">
        <v>2857.7559929400009</v>
      </c>
      <c r="S232" s="123">
        <v>20017.476000000046</v>
      </c>
      <c r="T232" s="124">
        <v>3157.3564894799983</v>
      </c>
      <c r="U232" s="125">
        <v>2667.1494613400018</v>
      </c>
      <c r="V232" s="123">
        <v>21389.526000000009</v>
      </c>
      <c r="W232" s="124">
        <v>3373.7699359800022</v>
      </c>
      <c r="X232" s="125">
        <v>2878.0971813799961</v>
      </c>
      <c r="Y232" s="123">
        <v>13541.254000000003</v>
      </c>
      <c r="Z232" s="124">
        <v>2135.8619934200005</v>
      </c>
      <c r="AA232" s="125">
        <v>1800.3839345200008</v>
      </c>
      <c r="AB232" s="123">
        <v>5995.3740000000053</v>
      </c>
      <c r="AC232" s="124">
        <v>945.65034102000038</v>
      </c>
      <c r="AD232" s="125">
        <v>714.72212672000023</v>
      </c>
      <c r="AE232" s="123">
        <v>3967.2800000000007</v>
      </c>
      <c r="AF232" s="124">
        <v>625.75907439999924</v>
      </c>
      <c r="AG232" s="125">
        <v>493.31029764000016</v>
      </c>
      <c r="AH232" s="123">
        <v>1418.9440000000016</v>
      </c>
      <c r="AI232" s="124">
        <v>223.81003712000015</v>
      </c>
      <c r="AJ232" s="125">
        <v>163.64954808000002</v>
      </c>
      <c r="AK232" s="123">
        <v>4960.7579999999989</v>
      </c>
      <c r="AL232" s="124">
        <v>782.4603593399994</v>
      </c>
      <c r="AM232" s="125">
        <v>580.52599379999958</v>
      </c>
      <c r="AN232" s="139">
        <v>10257.199999999995</v>
      </c>
      <c r="AO232" s="138">
        <v>1617.8681559999968</v>
      </c>
      <c r="AP232" s="125">
        <v>1214.3389613800011</v>
      </c>
      <c r="AQ232" s="139">
        <v>18171.684000000012</v>
      </c>
      <c r="AR232" s="138">
        <v>2866.2197173199966</v>
      </c>
      <c r="AS232" s="125">
        <v>2107.2629445200014</v>
      </c>
      <c r="AT232" s="139">
        <v>0</v>
      </c>
      <c r="AU232" s="138">
        <v>-12619.44</v>
      </c>
      <c r="AV232" s="125">
        <v>-12619.44</v>
      </c>
    </row>
    <row r="233" spans="1:48" x14ac:dyDescent="0.25">
      <c r="A233" s="7">
        <v>220</v>
      </c>
      <c r="B233" s="56" t="s">
        <v>149</v>
      </c>
      <c r="C233" s="121">
        <v>373</v>
      </c>
      <c r="D233" s="129">
        <v>0.99</v>
      </c>
      <c r="E233" s="71" t="s">
        <v>688</v>
      </c>
      <c r="F233" s="73">
        <v>41751</v>
      </c>
      <c r="G233" s="73">
        <v>41751</v>
      </c>
      <c r="H233" s="84" t="s">
        <v>448</v>
      </c>
      <c r="I233" s="63">
        <f t="shared" si="50"/>
        <v>4949999.9809783995</v>
      </c>
      <c r="J233" s="15">
        <f t="shared" si="51"/>
        <v>807636.98147091828</v>
      </c>
      <c r="K233" s="16">
        <f t="shared" si="49"/>
        <v>0.16315898678271987</v>
      </c>
      <c r="L233" s="17">
        <f t="shared" si="53"/>
        <v>653612.94926648948</v>
      </c>
      <c r="M233" s="123">
        <v>708238.25902440015</v>
      </c>
      <c r="N233" s="124">
        <v>118806.967951343</v>
      </c>
      <c r="O233" s="125">
        <v>96955.609021972676</v>
      </c>
      <c r="P233" s="123">
        <v>650604.37844999973</v>
      </c>
      <c r="Q233" s="124">
        <v>109138.88448498757</v>
      </c>
      <c r="R233" s="125">
        <v>90837.550858702481</v>
      </c>
      <c r="S233" s="123">
        <v>677765.00035920099</v>
      </c>
      <c r="T233" s="124">
        <v>113695.07881025577</v>
      </c>
      <c r="U233" s="125">
        <v>97363.612116453354</v>
      </c>
      <c r="V233" s="123">
        <v>675913.11523319944</v>
      </c>
      <c r="W233" s="124">
        <v>113384.42508036927</v>
      </c>
      <c r="X233" s="125">
        <v>97533.083114285153</v>
      </c>
      <c r="Y233" s="123">
        <v>580825.20292680024</v>
      </c>
      <c r="Z233" s="124">
        <v>97433.427790970673</v>
      </c>
      <c r="AA233" s="125">
        <v>83101.287991006058</v>
      </c>
      <c r="AB233" s="123">
        <v>367360.97801519971</v>
      </c>
      <c r="AC233" s="124">
        <v>61624.804062049734</v>
      </c>
      <c r="AD233" s="125">
        <v>47671.405776680076</v>
      </c>
      <c r="AE233" s="123">
        <v>68803.501416000232</v>
      </c>
      <c r="AF233" s="124">
        <v>11541.787362533998</v>
      </c>
      <c r="AG233" s="125">
        <v>9359.7744521996519</v>
      </c>
      <c r="AH233" s="123">
        <v>70245.536228399826</v>
      </c>
      <c r="AI233" s="124">
        <v>10475.716817741295</v>
      </c>
      <c r="AJ233" s="125">
        <v>7424.0630554886566</v>
      </c>
      <c r="AK233" s="123">
        <v>71422.656084000409</v>
      </c>
      <c r="AL233" s="124">
        <v>10651.260701806901</v>
      </c>
      <c r="AM233" s="125">
        <v>7764.596377780791</v>
      </c>
      <c r="AN233" s="139">
        <v>240274.14644999904</v>
      </c>
      <c r="AO233" s="138">
        <v>35832.083460088455</v>
      </c>
      <c r="AP233" s="125">
        <v>26744.427569867756</v>
      </c>
      <c r="AQ233" s="139">
        <v>298379.90679119964</v>
      </c>
      <c r="AR233" s="138">
        <v>44497.395499771672</v>
      </c>
      <c r="AS233" s="125">
        <v>32523.946519789744</v>
      </c>
      <c r="AT233" s="139">
        <v>540167.30000000028</v>
      </c>
      <c r="AU233" s="138">
        <v>80555.149448999946</v>
      </c>
      <c r="AV233" s="125">
        <v>56333.592412262988</v>
      </c>
    </row>
    <row r="234" spans="1:48" x14ac:dyDescent="0.25">
      <c r="A234" s="7">
        <v>221</v>
      </c>
      <c r="B234" s="56" t="s">
        <v>150</v>
      </c>
      <c r="C234" s="121">
        <v>301</v>
      </c>
      <c r="D234" s="81">
        <v>5.1999999999999998E-2</v>
      </c>
      <c r="E234" s="81" t="s">
        <v>688</v>
      </c>
      <c r="F234" s="66">
        <v>36222</v>
      </c>
      <c r="G234" s="66">
        <v>39387</v>
      </c>
      <c r="H234" s="83" t="s">
        <v>408</v>
      </c>
      <c r="I234" s="63">
        <f t="shared" si="50"/>
        <v>103631.28839999996</v>
      </c>
      <c r="J234" s="15">
        <f t="shared" si="51"/>
        <v>16345.763119332001</v>
      </c>
      <c r="K234" s="16">
        <f t="shared" si="49"/>
        <v>0.15773000000000006</v>
      </c>
      <c r="L234" s="17">
        <f t="shared" si="53"/>
        <v>13328.962812058004</v>
      </c>
      <c r="M234" s="123">
        <v>25612.383399999992</v>
      </c>
      <c r="N234" s="124">
        <v>4039.8412336820015</v>
      </c>
      <c r="O234" s="125">
        <v>3252.4101956990044</v>
      </c>
      <c r="P234" s="123">
        <v>27889.934199999996</v>
      </c>
      <c r="Q234" s="124">
        <v>4399.0793213660017</v>
      </c>
      <c r="R234" s="125">
        <v>3605.422153991999</v>
      </c>
      <c r="S234" s="123">
        <v>28691.106299999985</v>
      </c>
      <c r="T234" s="124">
        <v>4525.4481966989961</v>
      </c>
      <c r="U234" s="125">
        <v>3833.950290163998</v>
      </c>
      <c r="V234" s="123">
        <v>6983.5267999999978</v>
      </c>
      <c r="W234" s="124">
        <v>1101.5116821640004</v>
      </c>
      <c r="X234" s="125">
        <v>940.55595353399963</v>
      </c>
      <c r="Y234" s="123">
        <v>1789.0133999999991</v>
      </c>
      <c r="Z234" s="124">
        <v>282.18108358200004</v>
      </c>
      <c r="AA234" s="125">
        <v>242.54227322</v>
      </c>
      <c r="AB234" s="123">
        <v>0</v>
      </c>
      <c r="AC234" s="124">
        <v>0</v>
      </c>
      <c r="AD234" s="125">
        <v>0</v>
      </c>
      <c r="AE234" s="123">
        <v>916.57740000000024</v>
      </c>
      <c r="AF234" s="124">
        <v>144.57175330200002</v>
      </c>
      <c r="AG234" s="125">
        <v>119.35482679100004</v>
      </c>
      <c r="AH234" s="123">
        <v>257.67200000000003</v>
      </c>
      <c r="AI234" s="124">
        <v>40.642604560000009</v>
      </c>
      <c r="AJ234" s="125">
        <v>27.689595409000006</v>
      </c>
      <c r="AK234" s="123">
        <v>0</v>
      </c>
      <c r="AL234" s="124">
        <v>0</v>
      </c>
      <c r="AM234" s="125">
        <v>0</v>
      </c>
      <c r="AN234" s="139">
        <v>238.87469999999999</v>
      </c>
      <c r="AO234" s="138">
        <v>37.677706430999997</v>
      </c>
      <c r="AP234" s="125">
        <v>28.608119414000001</v>
      </c>
      <c r="AQ234" s="139">
        <v>4843.3995000000041</v>
      </c>
      <c r="AR234" s="138">
        <v>763.9494031349999</v>
      </c>
      <c r="AS234" s="125">
        <v>553.09757522300015</v>
      </c>
      <c r="AT234" s="139">
        <v>6408.8007000000043</v>
      </c>
      <c r="AU234" s="138">
        <v>1010.8601344110002</v>
      </c>
      <c r="AV234" s="125">
        <v>725.33182861200032</v>
      </c>
    </row>
    <row r="235" spans="1:48" x14ac:dyDescent="0.25">
      <c r="A235" s="7">
        <v>222</v>
      </c>
      <c r="B235" s="56" t="s">
        <v>151</v>
      </c>
      <c r="C235" s="121">
        <v>302</v>
      </c>
      <c r="D235" s="81">
        <v>0.17499999999999999</v>
      </c>
      <c r="E235" s="81" t="s">
        <v>688</v>
      </c>
      <c r="F235" s="66">
        <v>36992</v>
      </c>
      <c r="G235" s="66">
        <v>39508</v>
      </c>
      <c r="H235" s="83" t="s">
        <v>409</v>
      </c>
      <c r="I235" s="63">
        <f t="shared" si="50"/>
        <v>415285.25574662013</v>
      </c>
      <c r="J235" s="15">
        <f t="shared" si="51"/>
        <v>59049.410514611925</v>
      </c>
      <c r="K235" s="16">
        <f t="shared" si="49"/>
        <v>0.14219000000000001</v>
      </c>
      <c r="L235" s="17">
        <f t="shared" si="53"/>
        <v>45448.041424113297</v>
      </c>
      <c r="M235" s="123">
        <v>58909.964414879971</v>
      </c>
      <c r="N235" s="124">
        <v>8376.4078401517945</v>
      </c>
      <c r="O235" s="125">
        <v>6559.2567280987723</v>
      </c>
      <c r="P235" s="123">
        <v>56344.289146000032</v>
      </c>
      <c r="Q235" s="124">
        <v>8011.5944736697402</v>
      </c>
      <c r="R235" s="125">
        <v>6424.359135059156</v>
      </c>
      <c r="S235" s="123">
        <v>40497.865511439988</v>
      </c>
      <c r="T235" s="124">
        <v>5758.3914970716578</v>
      </c>
      <c r="U235" s="125">
        <v>4780.9523946282152</v>
      </c>
      <c r="V235" s="123">
        <v>33043.793711760001</v>
      </c>
      <c r="W235" s="124">
        <v>4698.4970278751589</v>
      </c>
      <c r="X235" s="125">
        <v>3930.386882408764</v>
      </c>
      <c r="Y235" s="123">
        <v>35637.277760960023</v>
      </c>
      <c r="Z235" s="124">
        <v>5067.2645248309045</v>
      </c>
      <c r="AA235" s="125">
        <v>4171.2484308414487</v>
      </c>
      <c r="AB235" s="123">
        <v>31499.903348560019</v>
      </c>
      <c r="AC235" s="124">
        <v>4478.9712571317496</v>
      </c>
      <c r="AD235" s="125">
        <v>3220.0131628970421</v>
      </c>
      <c r="AE235" s="123">
        <v>20648.035715519993</v>
      </c>
      <c r="AF235" s="124">
        <v>2935.9441983897905</v>
      </c>
      <c r="AG235" s="125">
        <v>2275.5032503142838</v>
      </c>
      <c r="AH235" s="123">
        <v>15651.039856239995</v>
      </c>
      <c r="AI235" s="124">
        <v>2225.4213571587666</v>
      </c>
      <c r="AJ235" s="125">
        <v>1582.5053707990162</v>
      </c>
      <c r="AK235" s="123">
        <v>15462.509916719977</v>
      </c>
      <c r="AL235" s="124">
        <v>2198.6142850584156</v>
      </c>
      <c r="AM235" s="125">
        <v>1578.7453620098443</v>
      </c>
      <c r="AN235" s="139">
        <v>31295.442801740017</v>
      </c>
      <c r="AO235" s="138">
        <v>4449.8990119794116</v>
      </c>
      <c r="AP235" s="125">
        <v>3244.0848304453884</v>
      </c>
      <c r="AQ235" s="139">
        <v>24294.747579200004</v>
      </c>
      <c r="AR235" s="138">
        <v>3454.4701582864486</v>
      </c>
      <c r="AS235" s="125">
        <v>2544.6671309888661</v>
      </c>
      <c r="AT235" s="139">
        <v>52000.385983600092</v>
      </c>
      <c r="AU235" s="138">
        <v>7393.9348830080817</v>
      </c>
      <c r="AV235" s="125">
        <v>5136.3187456224978</v>
      </c>
    </row>
    <row r="236" spans="1:48" x14ac:dyDescent="0.25">
      <c r="A236" s="7">
        <v>223</v>
      </c>
      <c r="B236" s="56" t="s">
        <v>644</v>
      </c>
      <c r="C236" s="121">
        <v>303</v>
      </c>
      <c r="D236" s="81">
        <v>1.8499999999999999E-2</v>
      </c>
      <c r="E236" s="81" t="s">
        <v>688</v>
      </c>
      <c r="F236" s="66">
        <v>39993</v>
      </c>
      <c r="G236" s="66">
        <v>40057</v>
      </c>
      <c r="H236" s="83" t="s">
        <v>410</v>
      </c>
      <c r="I236" s="63">
        <f t="shared" si="50"/>
        <v>29976.149999999991</v>
      </c>
      <c r="J236" s="15">
        <f t="shared" si="51"/>
        <v>4728.138139499998</v>
      </c>
      <c r="K236" s="16">
        <f t="shared" si="49"/>
        <v>0.15772999999999998</v>
      </c>
      <c r="L236" s="17">
        <f t="shared" si="53"/>
        <v>3788.1333705000002</v>
      </c>
      <c r="M236" s="123">
        <v>3759.550000000007</v>
      </c>
      <c r="N236" s="124">
        <v>592.99382150000054</v>
      </c>
      <c r="O236" s="125">
        <v>476.18601500000028</v>
      </c>
      <c r="P236" s="123">
        <v>4320.7749999999851</v>
      </c>
      <c r="Q236" s="124">
        <v>681.51584074999823</v>
      </c>
      <c r="R236" s="125">
        <v>553.32828524999979</v>
      </c>
      <c r="S236" s="123">
        <v>6602.0249999999978</v>
      </c>
      <c r="T236" s="124">
        <v>1041.3374032500005</v>
      </c>
      <c r="U236" s="125">
        <v>880.81568050000044</v>
      </c>
      <c r="V236" s="123">
        <v>2486.5999999999981</v>
      </c>
      <c r="W236" s="124">
        <v>392.21141800000009</v>
      </c>
      <c r="X236" s="125">
        <v>335.12137624999974</v>
      </c>
      <c r="Y236" s="123">
        <v>1989.2999999999988</v>
      </c>
      <c r="Z236" s="124">
        <v>313.77228899999989</v>
      </c>
      <c r="AA236" s="125">
        <v>268.4720322500001</v>
      </c>
      <c r="AB236" s="123">
        <v>1399.5749999999994</v>
      </c>
      <c r="AC236" s="124">
        <v>220.75496475</v>
      </c>
      <c r="AD236" s="125">
        <v>172.10940849999989</v>
      </c>
      <c r="AE236" s="123">
        <v>1438.5000000000007</v>
      </c>
      <c r="AF236" s="124">
        <v>226.89460500000013</v>
      </c>
      <c r="AG236" s="125">
        <v>180.94635400000007</v>
      </c>
      <c r="AH236" s="123">
        <v>1229.6250000000005</v>
      </c>
      <c r="AI236" s="124">
        <v>193.94875124999993</v>
      </c>
      <c r="AJ236" s="125">
        <v>145.51785324999997</v>
      </c>
      <c r="AK236" s="123">
        <v>1296.5750000000003</v>
      </c>
      <c r="AL236" s="124">
        <v>204.50877474999993</v>
      </c>
      <c r="AM236" s="125">
        <v>150.71113624999998</v>
      </c>
      <c r="AN236" s="139">
        <v>1674.4000000000003</v>
      </c>
      <c r="AO236" s="138">
        <v>264.10311200000007</v>
      </c>
      <c r="AP236" s="125">
        <v>197.96147775</v>
      </c>
      <c r="AQ236" s="139">
        <v>1695.2749999999999</v>
      </c>
      <c r="AR236" s="138">
        <v>267.39572575</v>
      </c>
      <c r="AS236" s="125">
        <v>190.41004399999989</v>
      </c>
      <c r="AT236" s="139">
        <v>2083.9500000000021</v>
      </c>
      <c r="AU236" s="138">
        <v>328.70143349999978</v>
      </c>
      <c r="AV236" s="125">
        <v>236.55370749999986</v>
      </c>
    </row>
    <row r="237" spans="1:48" x14ac:dyDescent="0.25">
      <c r="A237" s="7">
        <v>224</v>
      </c>
      <c r="B237" s="56" t="s">
        <v>468</v>
      </c>
      <c r="C237" s="121">
        <v>325</v>
      </c>
      <c r="D237" s="81">
        <v>5.5E-2</v>
      </c>
      <c r="E237" s="81" t="s">
        <v>688</v>
      </c>
      <c r="F237" s="66">
        <v>37480</v>
      </c>
      <c r="G237" s="66">
        <v>40026</v>
      </c>
      <c r="H237" s="83" t="s">
        <v>411</v>
      </c>
      <c r="I237" s="63">
        <f t="shared" si="50"/>
        <v>146657.81399999995</v>
      </c>
      <c r="J237" s="15">
        <f t="shared" si="51"/>
        <v>23132.337002220014</v>
      </c>
      <c r="K237" s="16">
        <f t="shared" si="49"/>
        <v>0.15773000000000015</v>
      </c>
      <c r="L237" s="17">
        <f t="shared" si="53"/>
        <v>18665.044126557001</v>
      </c>
      <c r="M237" s="123">
        <v>24320.20529999998</v>
      </c>
      <c r="N237" s="124">
        <v>3836.0259819690041</v>
      </c>
      <c r="O237" s="125">
        <v>3083.8843540680018</v>
      </c>
      <c r="P237" s="123">
        <v>18778.958399999985</v>
      </c>
      <c r="Q237" s="124">
        <v>2962.0051084320035</v>
      </c>
      <c r="R237" s="125">
        <v>2442.5431170449992</v>
      </c>
      <c r="S237" s="123">
        <v>19907.814599999994</v>
      </c>
      <c r="T237" s="124">
        <v>3140.0595968579973</v>
      </c>
      <c r="U237" s="125">
        <v>2664.8871708960019</v>
      </c>
      <c r="V237" s="123">
        <v>20106.872399999993</v>
      </c>
      <c r="W237" s="124">
        <v>3171.4569836520041</v>
      </c>
      <c r="X237" s="125">
        <v>2709.9692040779978</v>
      </c>
      <c r="Y237" s="123">
        <v>21343.535400000001</v>
      </c>
      <c r="Z237" s="124">
        <v>3366.5158386419971</v>
      </c>
      <c r="AA237" s="125">
        <v>2824.8577694340024</v>
      </c>
      <c r="AB237" s="123">
        <v>11993.582100000009</v>
      </c>
      <c r="AC237" s="124">
        <v>1891.7477046330014</v>
      </c>
      <c r="AD237" s="125">
        <v>1414.4571266129992</v>
      </c>
      <c r="AE237" s="123">
        <v>3848.6027999999988</v>
      </c>
      <c r="AF237" s="124">
        <v>607.0401196439999</v>
      </c>
      <c r="AG237" s="125">
        <v>449.49806211300029</v>
      </c>
      <c r="AH237" s="123">
        <v>1223.3589000000006</v>
      </c>
      <c r="AI237" s="124">
        <v>192.96039929699998</v>
      </c>
      <c r="AJ237" s="125">
        <v>135.285128724</v>
      </c>
      <c r="AK237" s="123">
        <v>1584.1148999999996</v>
      </c>
      <c r="AL237" s="124">
        <v>249.86244317699993</v>
      </c>
      <c r="AM237" s="125">
        <v>181.91500651799996</v>
      </c>
      <c r="AN237" s="139">
        <v>4323.5904</v>
      </c>
      <c r="AO237" s="138">
        <v>681.95991379200041</v>
      </c>
      <c r="AP237" s="125">
        <v>528.64004179500023</v>
      </c>
      <c r="AQ237" s="139">
        <v>7127.0333999999984</v>
      </c>
      <c r="AR237" s="138">
        <v>1124.1469781820003</v>
      </c>
      <c r="AS237" s="125">
        <v>845.7975312210001</v>
      </c>
      <c r="AT237" s="139">
        <v>12100.145400000019</v>
      </c>
      <c r="AU237" s="138">
        <v>1908.5559339420001</v>
      </c>
      <c r="AV237" s="125">
        <v>1383.3096140519983</v>
      </c>
    </row>
    <row r="238" spans="1:48" x14ac:dyDescent="0.25">
      <c r="A238" s="7">
        <v>225</v>
      </c>
      <c r="B238" s="56" t="s">
        <v>467</v>
      </c>
      <c r="C238" s="121">
        <v>326</v>
      </c>
      <c r="D238" s="81">
        <v>0.11</v>
      </c>
      <c r="E238" s="81" t="s">
        <v>688</v>
      </c>
      <c r="F238" s="66">
        <v>37519</v>
      </c>
      <c r="G238" s="66">
        <v>40026</v>
      </c>
      <c r="H238" s="83" t="s">
        <v>412</v>
      </c>
      <c r="I238" s="63">
        <f t="shared" si="50"/>
        <v>194389.28879999995</v>
      </c>
      <c r="J238" s="15">
        <f t="shared" si="51"/>
        <v>30437.474840303996</v>
      </c>
      <c r="K238" s="16">
        <f t="shared" si="49"/>
        <v>0.15658000000000002</v>
      </c>
      <c r="L238" s="17">
        <f t="shared" si="53"/>
        <v>24729.253959092006</v>
      </c>
      <c r="M238" s="123">
        <v>34635.373599999999</v>
      </c>
      <c r="N238" s="124">
        <v>5423.206798287998</v>
      </c>
      <c r="O238" s="125">
        <v>4358.7206340199991</v>
      </c>
      <c r="P238" s="123">
        <v>32820.499999999993</v>
      </c>
      <c r="Q238" s="124">
        <v>5139.0338899999942</v>
      </c>
      <c r="R238" s="125">
        <v>4202.8521848240007</v>
      </c>
      <c r="S238" s="123">
        <v>34564.651599999983</v>
      </c>
      <c r="T238" s="124">
        <v>5412.1331475280012</v>
      </c>
      <c r="U238" s="125">
        <v>4576.9906254200014</v>
      </c>
      <c r="V238" s="123">
        <v>25112.503999999975</v>
      </c>
      <c r="W238" s="124">
        <v>3932.115876320001</v>
      </c>
      <c r="X238" s="125">
        <v>3358.0140104599991</v>
      </c>
      <c r="Y238" s="123">
        <v>27386.818400000022</v>
      </c>
      <c r="Z238" s="124">
        <v>4288.2280250720023</v>
      </c>
      <c r="AA238" s="125">
        <v>3583.0440185920024</v>
      </c>
      <c r="AB238" s="123">
        <v>17785.84759999999</v>
      </c>
      <c r="AC238" s="124">
        <v>2784.9080172079998</v>
      </c>
      <c r="AD238" s="125">
        <v>2093.0731659480002</v>
      </c>
      <c r="AE238" s="123">
        <v>5952.9760000000015</v>
      </c>
      <c r="AF238" s="124">
        <v>932.11698207999973</v>
      </c>
      <c r="AG238" s="125">
        <v>751.01026022400015</v>
      </c>
      <c r="AH238" s="123">
        <v>1998.8495999999993</v>
      </c>
      <c r="AI238" s="124">
        <v>312.97987036800009</v>
      </c>
      <c r="AJ238" s="125">
        <v>225.27457494800001</v>
      </c>
      <c r="AK238" s="123">
        <v>925.63799999999992</v>
      </c>
      <c r="AL238" s="124">
        <v>144.93639804</v>
      </c>
      <c r="AM238" s="125">
        <v>102.29483538400001</v>
      </c>
      <c r="AN238" s="139">
        <v>1402.4139999999998</v>
      </c>
      <c r="AO238" s="138">
        <v>219.58998411999997</v>
      </c>
      <c r="AP238" s="125">
        <v>165.52942236800001</v>
      </c>
      <c r="AQ238" s="139">
        <v>2992.1532000000011</v>
      </c>
      <c r="AR238" s="138">
        <v>468.51134805600009</v>
      </c>
      <c r="AS238" s="125">
        <v>314.73722475200015</v>
      </c>
      <c r="AT238" s="139">
        <v>8811.5628000000106</v>
      </c>
      <c r="AU238" s="138">
        <v>1379.7145032240001</v>
      </c>
      <c r="AV238" s="125">
        <v>997.71300215200085</v>
      </c>
    </row>
    <row r="239" spans="1:48" x14ac:dyDescent="0.25">
      <c r="A239" s="7">
        <v>226</v>
      </c>
      <c r="B239" s="56" t="s">
        <v>466</v>
      </c>
      <c r="C239" s="121">
        <v>327</v>
      </c>
      <c r="D239" s="81">
        <v>0.04</v>
      </c>
      <c r="E239" s="81" t="s">
        <v>688</v>
      </c>
      <c r="F239" s="66">
        <v>37236</v>
      </c>
      <c r="G239" s="66">
        <v>40026</v>
      </c>
      <c r="H239" s="83" t="s">
        <v>413</v>
      </c>
      <c r="I239" s="63">
        <f t="shared" si="50"/>
        <v>54644.517000000036</v>
      </c>
      <c r="J239" s="15">
        <f t="shared" si="51"/>
        <v>8619.079666409998</v>
      </c>
      <c r="K239" s="16">
        <f t="shared" si="49"/>
        <v>0.15772999999999987</v>
      </c>
      <c r="L239" s="17">
        <f t="shared" si="53"/>
        <v>6940.5990796439955</v>
      </c>
      <c r="M239" s="123">
        <v>13142.011199999994</v>
      </c>
      <c r="N239" s="124">
        <v>2072.8894265759968</v>
      </c>
      <c r="O239" s="125">
        <v>1669.8975672749993</v>
      </c>
      <c r="P239" s="123">
        <v>10006.47390000001</v>
      </c>
      <c r="Q239" s="124">
        <v>1578.3211282469997</v>
      </c>
      <c r="R239" s="125">
        <v>1293.5666647739986</v>
      </c>
      <c r="S239" s="123">
        <v>9108.3471000000154</v>
      </c>
      <c r="T239" s="124">
        <v>1436.6595880830025</v>
      </c>
      <c r="U239" s="125">
        <v>1219.1908835370007</v>
      </c>
      <c r="V239" s="123">
        <v>3981.5463000000022</v>
      </c>
      <c r="W239" s="124">
        <v>628.00929789899988</v>
      </c>
      <c r="X239" s="125">
        <v>544.45163138999999</v>
      </c>
      <c r="Y239" s="123">
        <v>4408.5417000000025</v>
      </c>
      <c r="Z239" s="124">
        <v>695.35928234099936</v>
      </c>
      <c r="AA239" s="125">
        <v>573.69360438899957</v>
      </c>
      <c r="AB239" s="123">
        <v>4714.7142000000022</v>
      </c>
      <c r="AC239" s="124">
        <v>743.65187076599989</v>
      </c>
      <c r="AD239" s="125">
        <v>553.55786008199948</v>
      </c>
      <c r="AE239" s="123">
        <v>1619.1600000000005</v>
      </c>
      <c r="AF239" s="124">
        <v>255.39010680000004</v>
      </c>
      <c r="AG239" s="125">
        <v>203.41592386199994</v>
      </c>
      <c r="AH239" s="123">
        <v>874.17389999999978</v>
      </c>
      <c r="AI239" s="124">
        <v>137.88344924699999</v>
      </c>
      <c r="AJ239" s="125">
        <v>98.747597270999975</v>
      </c>
      <c r="AK239" s="123">
        <v>469.79339999999991</v>
      </c>
      <c r="AL239" s="124">
        <v>74.100512982000026</v>
      </c>
      <c r="AM239" s="125">
        <v>53.996735171999987</v>
      </c>
      <c r="AN239" s="139">
        <v>1048.8462000000002</v>
      </c>
      <c r="AO239" s="138">
        <v>165.4345111259999</v>
      </c>
      <c r="AP239" s="125">
        <v>124.34557226100006</v>
      </c>
      <c r="AQ239" s="139">
        <v>1722.2013000000002</v>
      </c>
      <c r="AR239" s="138">
        <v>271.64281104899999</v>
      </c>
      <c r="AS239" s="125">
        <v>198.75505841400008</v>
      </c>
      <c r="AT239" s="139">
        <v>3548.7078000000006</v>
      </c>
      <c r="AU239" s="138">
        <v>559.73768129400025</v>
      </c>
      <c r="AV239" s="125">
        <v>406.9799812169997</v>
      </c>
    </row>
    <row r="240" spans="1:48" x14ac:dyDescent="0.25">
      <c r="A240" s="7">
        <v>227</v>
      </c>
      <c r="B240" s="56" t="s">
        <v>645</v>
      </c>
      <c r="C240" s="121">
        <v>368</v>
      </c>
      <c r="D240" s="81">
        <v>0.15</v>
      </c>
      <c r="E240" s="81" t="s">
        <v>688</v>
      </c>
      <c r="F240" s="66">
        <v>36290</v>
      </c>
      <c r="G240" s="66">
        <v>39387</v>
      </c>
      <c r="H240" s="83" t="s">
        <v>414</v>
      </c>
      <c r="I240" s="63">
        <f t="shared" si="50"/>
        <v>183321.61380000011</v>
      </c>
      <c r="J240" s="15">
        <f t="shared" si="51"/>
        <v>28704.498288804018</v>
      </c>
      <c r="K240" s="16">
        <f t="shared" si="49"/>
        <v>0.15658</v>
      </c>
      <c r="L240" s="17">
        <f t="shared" si="53"/>
        <v>23372.617155054006</v>
      </c>
      <c r="M240" s="123">
        <v>33560.460000000036</v>
      </c>
      <c r="N240" s="124">
        <v>5254.8968268000044</v>
      </c>
      <c r="O240" s="125">
        <v>4226.934439308</v>
      </c>
      <c r="P240" s="123">
        <v>49993.992600000005</v>
      </c>
      <c r="Q240" s="124">
        <v>7828.0593613080018</v>
      </c>
      <c r="R240" s="125">
        <v>6387.097009800008</v>
      </c>
      <c r="S240" s="123">
        <v>58557.127200000024</v>
      </c>
      <c r="T240" s="124">
        <v>9168.8749769760125</v>
      </c>
      <c r="U240" s="125">
        <v>7746.6552199679963</v>
      </c>
      <c r="V240" s="123">
        <v>15977.710200000018</v>
      </c>
      <c r="W240" s="124">
        <v>2501.7898631159987</v>
      </c>
      <c r="X240" s="125">
        <v>2135.4692374500005</v>
      </c>
      <c r="Y240" s="123">
        <v>5977.9427999999998</v>
      </c>
      <c r="Z240" s="124">
        <v>936.02628362400003</v>
      </c>
      <c r="AA240" s="125">
        <v>769.45149501599985</v>
      </c>
      <c r="AB240" s="123">
        <v>3117.5981999999995</v>
      </c>
      <c r="AC240" s="124">
        <v>488.15352615599977</v>
      </c>
      <c r="AD240" s="125">
        <v>376.05182484599987</v>
      </c>
      <c r="AE240" s="123">
        <v>261.02460000000002</v>
      </c>
      <c r="AF240" s="124">
        <v>40.871231868000002</v>
      </c>
      <c r="AG240" s="125">
        <v>31.534219385999993</v>
      </c>
      <c r="AH240" s="123">
        <v>175.91399999999999</v>
      </c>
      <c r="AI240" s="124">
        <v>27.544614119999999</v>
      </c>
      <c r="AJ240" s="125">
        <v>18.574353113999997</v>
      </c>
      <c r="AK240" s="123">
        <v>579.1644</v>
      </c>
      <c r="AL240" s="124">
        <v>90.685561751999984</v>
      </c>
      <c r="AM240" s="125">
        <v>65.247818573999993</v>
      </c>
      <c r="AN240" s="139">
        <v>765.85559999999998</v>
      </c>
      <c r="AO240" s="138">
        <v>119.91766984800002</v>
      </c>
      <c r="AP240" s="125">
        <v>92.28231412800001</v>
      </c>
      <c r="AQ240" s="139">
        <v>5240.8800000000047</v>
      </c>
      <c r="AR240" s="138">
        <v>820.61699039999939</v>
      </c>
      <c r="AS240" s="125">
        <v>556.15714661399966</v>
      </c>
      <c r="AT240" s="139">
        <v>9113.9442000000017</v>
      </c>
      <c r="AU240" s="138">
        <v>1427.0613828360001</v>
      </c>
      <c r="AV240" s="125">
        <v>967.16207684999983</v>
      </c>
    </row>
    <row r="241" spans="1:50" x14ac:dyDescent="0.25">
      <c r="A241" s="7">
        <v>228</v>
      </c>
      <c r="B241" s="56" t="s">
        <v>152</v>
      </c>
      <c r="C241" s="121">
        <v>335</v>
      </c>
      <c r="D241" s="81">
        <v>0.09</v>
      </c>
      <c r="E241" s="81" t="s">
        <v>688</v>
      </c>
      <c r="F241" s="66">
        <v>36258</v>
      </c>
      <c r="G241" s="66">
        <v>39479</v>
      </c>
      <c r="H241" s="83" t="s">
        <v>415</v>
      </c>
      <c r="I241" s="63">
        <f t="shared" si="50"/>
        <v>243176.72119999994</v>
      </c>
      <c r="J241" s="15">
        <f t="shared" si="51"/>
        <v>38076.611005496001</v>
      </c>
      <c r="K241" s="16">
        <f t="shared" si="49"/>
        <v>0.15658000000000005</v>
      </c>
      <c r="L241" s="17">
        <f t="shared" si="53"/>
        <v>31140.763250259995</v>
      </c>
      <c r="M241" s="123">
        <v>49048.785999999993</v>
      </c>
      <c r="N241" s="124">
        <v>7680.0589118800035</v>
      </c>
      <c r="O241" s="125">
        <v>6231.9074486399977</v>
      </c>
      <c r="P241" s="123">
        <v>55872.462399999989</v>
      </c>
      <c r="Q241" s="124">
        <v>8748.5101625920051</v>
      </c>
      <c r="R241" s="125">
        <v>7177.3880454119953</v>
      </c>
      <c r="S241" s="123">
        <v>51430.832799999931</v>
      </c>
      <c r="T241" s="124">
        <v>8053.0397998240014</v>
      </c>
      <c r="U241" s="125">
        <v>6783.0894274000057</v>
      </c>
      <c r="V241" s="123">
        <v>18024.148400000005</v>
      </c>
      <c r="W241" s="124">
        <v>2822.2211564719978</v>
      </c>
      <c r="X241" s="125">
        <v>2432.504491012</v>
      </c>
      <c r="Y241" s="123">
        <v>8122.2635999999984</v>
      </c>
      <c r="Z241" s="124">
        <v>1271.7840344879994</v>
      </c>
      <c r="AA241" s="125">
        <v>1129.5850555520008</v>
      </c>
      <c r="AB241" s="123">
        <v>6089.7915999999959</v>
      </c>
      <c r="AC241" s="124">
        <v>953.53956872800006</v>
      </c>
      <c r="AD241" s="125">
        <v>794.16646352400016</v>
      </c>
      <c r="AE241" s="123">
        <v>6526.0783999999976</v>
      </c>
      <c r="AF241" s="124">
        <v>1021.8533558719998</v>
      </c>
      <c r="AG241" s="125">
        <v>819.49149685200018</v>
      </c>
      <c r="AH241" s="123">
        <v>6073.6267999999955</v>
      </c>
      <c r="AI241" s="124">
        <v>951.00848434399984</v>
      </c>
      <c r="AJ241" s="125">
        <v>694.94668684799956</v>
      </c>
      <c r="AK241" s="123">
        <v>5662.851200000001</v>
      </c>
      <c r="AL241" s="124">
        <v>886.68924089600011</v>
      </c>
      <c r="AM241" s="125">
        <v>662.29231107600026</v>
      </c>
      <c r="AN241" s="139">
        <v>6499.9107999999997</v>
      </c>
      <c r="AO241" s="138">
        <v>1017.7560330639991</v>
      </c>
      <c r="AP241" s="125">
        <v>807.13194064000038</v>
      </c>
      <c r="AQ241" s="139">
        <v>15087.423999999997</v>
      </c>
      <c r="AR241" s="138">
        <v>2362.3888499199988</v>
      </c>
      <c r="AS241" s="125">
        <v>1807.5301551079988</v>
      </c>
      <c r="AT241" s="139">
        <v>14738.545200000015</v>
      </c>
      <c r="AU241" s="138">
        <v>2307.7614074159987</v>
      </c>
      <c r="AV241" s="125">
        <v>1800.7297281959993</v>
      </c>
    </row>
    <row r="242" spans="1:50" x14ac:dyDescent="0.25">
      <c r="A242" s="7">
        <v>229</v>
      </c>
      <c r="B242" s="56" t="s">
        <v>153</v>
      </c>
      <c r="C242" s="121">
        <v>339</v>
      </c>
      <c r="D242" s="81">
        <v>0.105</v>
      </c>
      <c r="E242" s="81" t="s">
        <v>688</v>
      </c>
      <c r="F242" s="66">
        <v>37148</v>
      </c>
      <c r="G242" s="66">
        <v>39448</v>
      </c>
      <c r="H242" s="83" t="s">
        <v>416</v>
      </c>
      <c r="I242" s="63">
        <f t="shared" si="50"/>
        <v>389751.22200000001</v>
      </c>
      <c r="J242" s="15">
        <f t="shared" si="51"/>
        <v>60294.514043400006</v>
      </c>
      <c r="K242" s="16">
        <f t="shared" si="49"/>
        <v>0.1547</v>
      </c>
      <c r="L242" s="17">
        <f t="shared" si="53"/>
        <v>48326.728143240034</v>
      </c>
      <c r="M242" s="123">
        <v>60797.364000000016</v>
      </c>
      <c r="N242" s="124">
        <v>9405.3522107999961</v>
      </c>
      <c r="O242" s="125">
        <v>7580.6377002599938</v>
      </c>
      <c r="P242" s="123">
        <v>63270.437999999973</v>
      </c>
      <c r="Q242" s="124">
        <v>9787.9367586000026</v>
      </c>
      <c r="R242" s="125">
        <v>8000.9116006800068</v>
      </c>
      <c r="S242" s="123">
        <v>69893.603999999963</v>
      </c>
      <c r="T242" s="124">
        <v>10812.540538799993</v>
      </c>
      <c r="U242" s="125">
        <v>9129.3728622600011</v>
      </c>
      <c r="V242" s="123">
        <v>32618.664000000015</v>
      </c>
      <c r="W242" s="124">
        <v>5046.1073207999989</v>
      </c>
      <c r="X242" s="125">
        <v>4310.3239259399998</v>
      </c>
      <c r="Y242" s="123">
        <v>44827.284000000036</v>
      </c>
      <c r="Z242" s="124">
        <v>6934.7808348000099</v>
      </c>
      <c r="AA242" s="125">
        <v>5797.174527900007</v>
      </c>
      <c r="AB242" s="123">
        <v>33664.337999999974</v>
      </c>
      <c r="AC242" s="124">
        <v>5207.8730886000094</v>
      </c>
      <c r="AD242" s="125">
        <v>3897.8291382600046</v>
      </c>
      <c r="AE242" s="123">
        <v>14029.638000000017</v>
      </c>
      <c r="AF242" s="124">
        <v>2170.3849985999991</v>
      </c>
      <c r="AG242" s="125">
        <v>1720.2900813000017</v>
      </c>
      <c r="AH242" s="123">
        <v>7919.8080000000064</v>
      </c>
      <c r="AI242" s="124">
        <v>1225.1942976000009</v>
      </c>
      <c r="AJ242" s="125">
        <v>890.10834935999935</v>
      </c>
      <c r="AK242" s="123">
        <v>9955.3859999999913</v>
      </c>
      <c r="AL242" s="124">
        <v>1540.0982141999993</v>
      </c>
      <c r="AM242" s="125">
        <v>1127.7877470000003</v>
      </c>
      <c r="AN242" s="139">
        <v>12430.56600000001</v>
      </c>
      <c r="AO242" s="138">
        <v>1923.0085601999997</v>
      </c>
      <c r="AP242" s="125">
        <v>1435.4681947199979</v>
      </c>
      <c r="AQ242" s="139">
        <v>19005.46799999999</v>
      </c>
      <c r="AR242" s="138">
        <v>2940.1458996000006</v>
      </c>
      <c r="AS242" s="125">
        <v>2093.9280365999984</v>
      </c>
      <c r="AT242" s="139">
        <v>21338.663999999968</v>
      </c>
      <c r="AU242" s="138">
        <v>3301.0913207999974</v>
      </c>
      <c r="AV242" s="125">
        <v>2342.8959789600021</v>
      </c>
    </row>
    <row r="243" spans="1:50" x14ac:dyDescent="0.25">
      <c r="A243" s="7"/>
      <c r="B243" s="56"/>
      <c r="C243" s="56"/>
      <c r="D243" s="81">
        <f>SUM(D105:D242)-D145-D160</f>
        <v>27.715499999999977</v>
      </c>
      <c r="E243" s="81"/>
      <c r="F243" s="66"/>
      <c r="G243" s="66"/>
      <c r="H243" s="97" t="s">
        <v>475</v>
      </c>
      <c r="I243" s="92">
        <f>SUM(I105:I242)</f>
        <v>67903890.469452009</v>
      </c>
      <c r="J243" s="92">
        <f>SUM(J105:J242)</f>
        <v>9431884.8019300867</v>
      </c>
      <c r="K243" s="112">
        <f t="shared" si="49"/>
        <v>0.13890050682991747</v>
      </c>
      <c r="L243" s="92">
        <f t="shared" ref="L243:AV243" si="54">SUM(L105:L242)</f>
        <v>7305612.517438014</v>
      </c>
      <c r="M243" s="92">
        <f t="shared" si="54"/>
        <v>11034256.943733763</v>
      </c>
      <c r="N243" s="92">
        <f t="shared" si="54"/>
        <v>1529028.2436721032</v>
      </c>
      <c r="O243" s="92">
        <f t="shared" si="54"/>
        <v>1189096.2967789527</v>
      </c>
      <c r="P243" s="92">
        <f t="shared" si="54"/>
        <v>11500101.673440086</v>
      </c>
      <c r="Q243" s="92">
        <f t="shared" si="54"/>
        <v>1604459.765551375</v>
      </c>
      <c r="R243" s="92">
        <f t="shared" si="54"/>
        <v>1277643.1961083091</v>
      </c>
      <c r="S243" s="92">
        <f t="shared" si="54"/>
        <v>11909670.212894281</v>
      </c>
      <c r="T243" s="92">
        <f t="shared" si="54"/>
        <v>1677645.6681239277</v>
      </c>
      <c r="U243" s="92">
        <f t="shared" si="54"/>
        <v>1389070.1783443552</v>
      </c>
      <c r="V243" s="92">
        <f t="shared" si="54"/>
        <v>6110869.8833795618</v>
      </c>
      <c r="W243" s="92">
        <f t="shared" si="54"/>
        <v>870187.69450979528</v>
      </c>
      <c r="X243" s="92">
        <f t="shared" si="54"/>
        <v>728671.26520035497</v>
      </c>
      <c r="Y243" s="92">
        <f t="shared" si="54"/>
        <v>5360244.340205403</v>
      </c>
      <c r="Z243" s="92">
        <f t="shared" si="54"/>
        <v>715801.40732051164</v>
      </c>
      <c r="AA243" s="92">
        <f t="shared" si="54"/>
        <v>580105.18569668406</v>
      </c>
      <c r="AB243" s="92">
        <f t="shared" si="54"/>
        <v>3127270.963990401</v>
      </c>
      <c r="AC243" s="92">
        <f t="shared" si="54"/>
        <v>436306.29321839218</v>
      </c>
      <c r="AD243" s="92">
        <f t="shared" si="54"/>
        <v>315488.69455566781</v>
      </c>
      <c r="AE243" s="92">
        <f t="shared" si="54"/>
        <v>1874586.2518218805</v>
      </c>
      <c r="AF243" s="92">
        <f t="shared" si="54"/>
        <v>241598.30328168921</v>
      </c>
      <c r="AG243" s="92">
        <f t="shared" si="54"/>
        <v>181563.59857123304</v>
      </c>
      <c r="AH243" s="92">
        <f t="shared" si="54"/>
        <v>1354092.6743403806</v>
      </c>
      <c r="AI243" s="92">
        <f t="shared" si="54"/>
        <v>187075.28539379433</v>
      </c>
      <c r="AJ243" s="92">
        <f t="shared" si="54"/>
        <v>129513.87973097576</v>
      </c>
      <c r="AK243" s="92">
        <f t="shared" si="54"/>
        <v>1803778.7381992016</v>
      </c>
      <c r="AL243" s="92">
        <f t="shared" si="54"/>
        <v>252789.8008478554</v>
      </c>
      <c r="AM243" s="92">
        <f t="shared" si="54"/>
        <v>180411.21875782419</v>
      </c>
      <c r="AN243" s="92">
        <f t="shared" si="54"/>
        <v>3159390.8897118997</v>
      </c>
      <c r="AO243" s="92">
        <f t="shared" si="54"/>
        <v>438947.6469170975</v>
      </c>
      <c r="AP243" s="92">
        <f t="shared" si="54"/>
        <v>315869.74304227496</v>
      </c>
      <c r="AQ243" s="92">
        <f t="shared" si="54"/>
        <v>5243802.9563608598</v>
      </c>
      <c r="AR243" s="92">
        <f t="shared" si="54"/>
        <v>726389.23095851007</v>
      </c>
      <c r="AS243" s="92">
        <f t="shared" si="54"/>
        <v>505455.99575677275</v>
      </c>
      <c r="AT243" s="92">
        <f t="shared" si="54"/>
        <v>5425824.9413742796</v>
      </c>
      <c r="AU243" s="92">
        <f t="shared" si="54"/>
        <v>751655.46213503089</v>
      </c>
      <c r="AV243" s="92">
        <f t="shared" si="54"/>
        <v>512723.26489460818</v>
      </c>
    </row>
    <row r="244" spans="1:50" x14ac:dyDescent="0.25">
      <c r="A244" s="7"/>
      <c r="B244" s="56"/>
      <c r="C244" s="56"/>
      <c r="D244" s="81"/>
      <c r="E244" s="81"/>
      <c r="F244" s="66"/>
      <c r="G244" s="66"/>
      <c r="H244" s="83"/>
      <c r="I244" s="93"/>
      <c r="J244" s="94"/>
      <c r="K244" s="95"/>
      <c r="L244" s="96"/>
      <c r="M244" s="18"/>
      <c r="N244" s="19"/>
      <c r="O244" s="20"/>
      <c r="P244" s="18"/>
      <c r="Q244" s="19"/>
      <c r="R244" s="20"/>
      <c r="S244" s="18"/>
      <c r="T244" s="19"/>
      <c r="U244" s="20"/>
      <c r="V244" s="18"/>
      <c r="W244" s="19"/>
      <c r="X244" s="20"/>
      <c r="Y244" s="18"/>
      <c r="Z244" s="19"/>
      <c r="AA244" s="20"/>
      <c r="AB244" s="18"/>
      <c r="AC244" s="19"/>
      <c r="AD244" s="20"/>
      <c r="AE244" s="18"/>
      <c r="AF244" s="19"/>
      <c r="AG244" s="20"/>
      <c r="AH244" s="18"/>
      <c r="AI244" s="19"/>
      <c r="AJ244" s="20"/>
      <c r="AK244" s="18"/>
      <c r="AL244" s="19"/>
      <c r="AM244" s="20"/>
      <c r="AN244" s="18"/>
      <c r="AO244" s="19"/>
      <c r="AP244" s="20"/>
      <c r="AQ244" s="123"/>
      <c r="AR244" s="124"/>
      <c r="AS244" s="125"/>
      <c r="AT244" s="123"/>
      <c r="AU244" s="124"/>
      <c r="AV244" s="125"/>
      <c r="AW244" s="156"/>
      <c r="AX244" s="156"/>
    </row>
    <row r="245" spans="1:50" x14ac:dyDescent="0.25">
      <c r="A245" s="7">
        <v>230</v>
      </c>
      <c r="B245" s="56" t="s">
        <v>457</v>
      </c>
      <c r="C245" s="121">
        <v>31</v>
      </c>
      <c r="D245" s="81">
        <v>2</v>
      </c>
      <c r="E245" s="81"/>
      <c r="F245" s="66">
        <v>37589</v>
      </c>
      <c r="G245" s="66">
        <v>37589</v>
      </c>
      <c r="H245" s="83" t="s">
        <v>273</v>
      </c>
      <c r="I245" s="63">
        <f t="shared" ref="I245:I276" si="55">M245+P245+S245+V245+Y245+AB245+AE245+AH245+AK245+AN245+AQ245+AT245</f>
        <v>2704140.2799999993</v>
      </c>
      <c r="J245" s="15">
        <f t="shared" ref="J245:J276" si="56">N245+Q245+T245+W245+Z245+AC245+AF245+AI245+AL245+AO245+AR245+AU245</f>
        <v>300700.39913599985</v>
      </c>
      <c r="K245" s="16">
        <f t="shared" si="49"/>
        <v>0.11119999999999997</v>
      </c>
      <c r="L245" s="17">
        <f t="shared" ref="L245:L276" si="57">O245+R245+U245+X245+AA245+AD245+AG245+AJ245+AM245+AP245+AS245+AV245</f>
        <v>219858.73421520006</v>
      </c>
      <c r="M245" s="123">
        <v>369359.07999999914</v>
      </c>
      <c r="N245" s="124">
        <v>41072.729696000017</v>
      </c>
      <c r="O245" s="125">
        <v>30354.625369400001</v>
      </c>
      <c r="P245" s="123">
        <v>363418.07999999973</v>
      </c>
      <c r="Q245" s="124">
        <v>40412.090495999961</v>
      </c>
      <c r="R245" s="125">
        <v>32589.058403600018</v>
      </c>
      <c r="S245" s="123">
        <v>243869.52000000022</v>
      </c>
      <c r="T245" s="124">
        <v>27118.29062399999</v>
      </c>
      <c r="U245" s="125">
        <v>21496.245118800001</v>
      </c>
      <c r="V245" s="123">
        <v>244018.31999999983</v>
      </c>
      <c r="W245" s="124">
        <v>27134.837183999945</v>
      </c>
      <c r="X245" s="125">
        <v>21844.463420599997</v>
      </c>
      <c r="Y245" s="123">
        <v>210590.96000000017</v>
      </c>
      <c r="Z245" s="124">
        <v>23417.714751999971</v>
      </c>
      <c r="AA245" s="125">
        <v>18414.029313399962</v>
      </c>
      <c r="AB245" s="123">
        <v>99632.500000000087</v>
      </c>
      <c r="AC245" s="124">
        <v>11079.134000000029</v>
      </c>
      <c r="AD245" s="125">
        <v>7698.1769818000121</v>
      </c>
      <c r="AE245" s="123">
        <v>178129.02000000008</v>
      </c>
      <c r="AF245" s="124">
        <v>19807.947023999972</v>
      </c>
      <c r="AG245" s="125">
        <v>14044.312582600016</v>
      </c>
      <c r="AH245" s="123">
        <v>66328.420000000056</v>
      </c>
      <c r="AI245" s="124">
        <v>7375.7203039999949</v>
      </c>
      <c r="AJ245" s="125">
        <v>4551.1059566000004</v>
      </c>
      <c r="AK245" s="123">
        <v>198275.9799999996</v>
      </c>
      <c r="AL245" s="124">
        <v>22048.288975999985</v>
      </c>
      <c r="AM245" s="125">
        <v>14594.770198200016</v>
      </c>
      <c r="AN245" s="139">
        <v>216458.42</v>
      </c>
      <c r="AO245" s="138">
        <v>24070.176303999971</v>
      </c>
      <c r="AP245" s="125">
        <v>16136.034394800008</v>
      </c>
      <c r="AQ245" s="139">
        <v>257040.28000000023</v>
      </c>
      <c r="AR245" s="138">
        <v>28582.879135999981</v>
      </c>
      <c r="AS245" s="125">
        <v>19793.816454600015</v>
      </c>
      <c r="AT245" s="139">
        <v>257019.70000000013</v>
      </c>
      <c r="AU245" s="138">
        <v>28580.590640000049</v>
      </c>
      <c r="AV245" s="125">
        <v>18342.096020800007</v>
      </c>
    </row>
    <row r="246" spans="1:50" x14ac:dyDescent="0.25">
      <c r="A246" s="13">
        <v>231</v>
      </c>
      <c r="B246" s="56" t="s">
        <v>597</v>
      </c>
      <c r="C246" s="121">
        <v>75</v>
      </c>
      <c r="D246" s="81">
        <v>1.95</v>
      </c>
      <c r="E246" s="81"/>
      <c r="F246" s="66">
        <v>37575</v>
      </c>
      <c r="G246" s="66">
        <v>37575</v>
      </c>
      <c r="H246" s="83" t="s">
        <v>274</v>
      </c>
      <c r="I246" s="63">
        <f t="shared" si="55"/>
        <v>5542559.3999999985</v>
      </c>
      <c r="J246" s="15">
        <f t="shared" si="56"/>
        <v>616332.6052799999</v>
      </c>
      <c r="K246" s="16">
        <f t="shared" si="49"/>
        <v>0.11120000000000001</v>
      </c>
      <c r="L246" s="17">
        <f t="shared" si="57"/>
        <v>448293.04432799987</v>
      </c>
      <c r="M246" s="123">
        <v>804909.9599999995</v>
      </c>
      <c r="N246" s="124">
        <v>89505.987551999977</v>
      </c>
      <c r="O246" s="125">
        <v>66206.790185999984</v>
      </c>
      <c r="P246" s="123">
        <v>706565.99999999988</v>
      </c>
      <c r="Q246" s="124">
        <v>78570.139199999976</v>
      </c>
      <c r="R246" s="125">
        <v>60215.860501199939</v>
      </c>
      <c r="S246" s="123">
        <v>516984.72000000032</v>
      </c>
      <c r="T246" s="124">
        <v>57488.700863999999</v>
      </c>
      <c r="U246" s="125">
        <v>45773.50052640005</v>
      </c>
      <c r="V246" s="123">
        <v>475592.99999999971</v>
      </c>
      <c r="W246" s="124">
        <v>52885.94160000002</v>
      </c>
      <c r="X246" s="125">
        <v>43175.062694399996</v>
      </c>
      <c r="Y246" s="123">
        <v>458346.95999999944</v>
      </c>
      <c r="Z246" s="124">
        <v>50968.181952000006</v>
      </c>
      <c r="AA246" s="125">
        <v>39802.076575199993</v>
      </c>
      <c r="AB246" s="123">
        <v>183735.35999999981</v>
      </c>
      <c r="AC246" s="124">
        <v>20431.372031999977</v>
      </c>
      <c r="AD246" s="125">
        <v>14008.074682799992</v>
      </c>
      <c r="AE246" s="123">
        <v>358580.39999999991</v>
      </c>
      <c r="AF246" s="124">
        <v>39874.140479999987</v>
      </c>
      <c r="AG246" s="125">
        <v>29338.087408799973</v>
      </c>
      <c r="AH246" s="123">
        <v>192237.3600000001</v>
      </c>
      <c r="AI246" s="124">
        <v>21376.794431999995</v>
      </c>
      <c r="AJ246" s="125">
        <v>13256.270674799993</v>
      </c>
      <c r="AK246" s="123">
        <v>473907.36000000045</v>
      </c>
      <c r="AL246" s="124">
        <v>52698.498431999964</v>
      </c>
      <c r="AM246" s="125">
        <v>35211.727796399966</v>
      </c>
      <c r="AN246" s="139">
        <v>417699.72000000026</v>
      </c>
      <c r="AO246" s="138">
        <v>46448.208863999964</v>
      </c>
      <c r="AP246" s="125">
        <v>31453.46137440002</v>
      </c>
      <c r="AQ246" s="139">
        <v>588288.59999999928</v>
      </c>
      <c r="AR246" s="138">
        <v>65417.692319999973</v>
      </c>
      <c r="AS246" s="125">
        <v>43955.588476799989</v>
      </c>
      <c r="AT246" s="139">
        <v>365709.95999999915</v>
      </c>
      <c r="AU246" s="138">
        <v>40666.947552000005</v>
      </c>
      <c r="AV246" s="125">
        <v>25896.543430799971</v>
      </c>
    </row>
    <row r="247" spans="1:50" x14ac:dyDescent="0.25">
      <c r="A247" s="7">
        <v>232</v>
      </c>
      <c r="B247" s="56" t="s">
        <v>154</v>
      </c>
      <c r="C247" s="121">
        <v>107</v>
      </c>
      <c r="D247" s="81">
        <v>1</v>
      </c>
      <c r="E247" s="81" t="s">
        <v>688</v>
      </c>
      <c r="F247" s="66">
        <v>40557</v>
      </c>
      <c r="G247" s="66">
        <v>40557</v>
      </c>
      <c r="H247" s="83" t="s">
        <v>275</v>
      </c>
      <c r="I247" s="63">
        <f t="shared" si="55"/>
        <v>2061184</v>
      </c>
      <c r="J247" s="15">
        <f t="shared" si="56"/>
        <v>240159.08592000001</v>
      </c>
      <c r="K247" s="16">
        <f t="shared" si="49"/>
        <v>0.11651511263429175</v>
      </c>
      <c r="L247" s="17">
        <f t="shared" si="57"/>
        <v>177261.88035000002</v>
      </c>
      <c r="M247" s="123">
        <v>190088</v>
      </c>
      <c r="N247" s="124">
        <v>22344.849359999989</v>
      </c>
      <c r="O247" s="125">
        <v>16742.936379999999</v>
      </c>
      <c r="P247" s="123">
        <v>222592</v>
      </c>
      <c r="Q247" s="124">
        <v>26146.571399999986</v>
      </c>
      <c r="R247" s="125">
        <v>20872.936300000001</v>
      </c>
      <c r="S247" s="123">
        <v>249324</v>
      </c>
      <c r="T247" s="124">
        <v>29263.51403999998</v>
      </c>
      <c r="U247" s="125">
        <v>23558.216119999994</v>
      </c>
      <c r="V247" s="123">
        <v>222581</v>
      </c>
      <c r="W247" s="124">
        <v>25620.801600000021</v>
      </c>
      <c r="X247" s="125">
        <v>20950.743430000017</v>
      </c>
      <c r="Y247" s="123">
        <v>137685</v>
      </c>
      <c r="Z247" s="124">
        <v>15505.056480000005</v>
      </c>
      <c r="AA247" s="125">
        <v>11719.669200000002</v>
      </c>
      <c r="AB247" s="123">
        <v>49422</v>
      </c>
      <c r="AC247" s="124">
        <v>5590.8332399999981</v>
      </c>
      <c r="AD247" s="125">
        <v>3871.0830900000005</v>
      </c>
      <c r="AE247" s="123">
        <v>115616</v>
      </c>
      <c r="AF247" s="124">
        <v>13238.713920000004</v>
      </c>
      <c r="AG247" s="125">
        <v>9435.5040799999988</v>
      </c>
      <c r="AH247" s="123">
        <v>48537</v>
      </c>
      <c r="AI247" s="124">
        <v>5272.4595600000002</v>
      </c>
      <c r="AJ247" s="125">
        <v>3217.1964300000009</v>
      </c>
      <c r="AK247" s="123">
        <v>146773</v>
      </c>
      <c r="AL247" s="124">
        <v>17011.191359999993</v>
      </c>
      <c r="AM247" s="125">
        <v>11534.99648</v>
      </c>
      <c r="AN247" s="139">
        <v>201020</v>
      </c>
      <c r="AO247" s="138">
        <v>23509.721280000002</v>
      </c>
      <c r="AP247" s="125">
        <v>16259.276459999994</v>
      </c>
      <c r="AQ247" s="139">
        <v>236563</v>
      </c>
      <c r="AR247" s="138">
        <v>27908.235720000041</v>
      </c>
      <c r="AS247" s="125">
        <v>19752.285550000004</v>
      </c>
      <c r="AT247" s="139">
        <v>240983</v>
      </c>
      <c r="AU247" s="138">
        <v>28747.137960000004</v>
      </c>
      <c r="AV247" s="125">
        <v>19347.036829999997</v>
      </c>
    </row>
    <row r="248" spans="1:50" x14ac:dyDescent="0.25">
      <c r="A248" s="7">
        <v>233</v>
      </c>
      <c r="B248" s="56" t="s">
        <v>155</v>
      </c>
      <c r="C248" s="121">
        <v>114</v>
      </c>
      <c r="D248" s="81">
        <v>0.25</v>
      </c>
      <c r="E248" s="81" t="s">
        <v>688</v>
      </c>
      <c r="F248" s="66">
        <v>40143</v>
      </c>
      <c r="G248" s="66">
        <v>40143</v>
      </c>
      <c r="H248" s="83" t="s">
        <v>654</v>
      </c>
      <c r="I248" s="63">
        <f t="shared" si="55"/>
        <v>348067.19999999995</v>
      </c>
      <c r="J248" s="15">
        <f t="shared" si="56"/>
        <v>22673.097407999994</v>
      </c>
      <c r="K248" s="16">
        <f t="shared" si="49"/>
        <v>6.513999999999999E-2</v>
      </c>
      <c r="L248" s="17">
        <f t="shared" si="57"/>
        <v>11956.537746</v>
      </c>
      <c r="M248" s="123">
        <v>50649.20000000007</v>
      </c>
      <c r="N248" s="124">
        <v>3299.2888880000023</v>
      </c>
      <c r="O248" s="125">
        <v>1765.9380440000016</v>
      </c>
      <c r="P248" s="123">
        <v>27519.799999999985</v>
      </c>
      <c r="Q248" s="124">
        <v>1792.6397720000016</v>
      </c>
      <c r="R248" s="125">
        <v>1018.9872000000005</v>
      </c>
      <c r="S248" s="123">
        <v>31978.799999999999</v>
      </c>
      <c r="T248" s="124">
        <v>2083.0990319999996</v>
      </c>
      <c r="U248" s="125">
        <v>1322.4914700000006</v>
      </c>
      <c r="V248" s="123">
        <v>35013.900000000009</v>
      </c>
      <c r="W248" s="124">
        <v>2280.8054459999989</v>
      </c>
      <c r="X248" s="125">
        <v>1512.8452799999986</v>
      </c>
      <c r="Y248" s="123">
        <v>28574.899999999969</v>
      </c>
      <c r="Z248" s="124">
        <v>1861.3689859999988</v>
      </c>
      <c r="AA248" s="125">
        <v>1118.1897269999999</v>
      </c>
      <c r="AB248" s="123">
        <v>7080.6000000000013</v>
      </c>
      <c r="AC248" s="124">
        <v>461.2302839999997</v>
      </c>
      <c r="AD248" s="125">
        <v>224.49155100000004</v>
      </c>
      <c r="AE248" s="123">
        <v>32054.300000000025</v>
      </c>
      <c r="AF248" s="124">
        <v>2088.0171020000007</v>
      </c>
      <c r="AG248" s="125">
        <v>1155.4485389999993</v>
      </c>
      <c r="AH248" s="123">
        <v>8071.7999999999984</v>
      </c>
      <c r="AI248" s="124">
        <v>525.79705200000012</v>
      </c>
      <c r="AJ248" s="125">
        <v>171.22073399999991</v>
      </c>
      <c r="AK248" s="123">
        <v>30870.800000000003</v>
      </c>
      <c r="AL248" s="124">
        <v>2010.9239119999984</v>
      </c>
      <c r="AM248" s="125">
        <v>928.2816799999996</v>
      </c>
      <c r="AN248" s="139">
        <v>26919.399999999994</v>
      </c>
      <c r="AO248" s="138">
        <v>1753.5297159999986</v>
      </c>
      <c r="AP248" s="125">
        <v>796.91263800000058</v>
      </c>
      <c r="AQ248" s="139">
        <v>43585.299999999988</v>
      </c>
      <c r="AR248" s="138">
        <v>2839.1464419999988</v>
      </c>
      <c r="AS248" s="125">
        <v>1227.2147239999999</v>
      </c>
      <c r="AT248" s="139">
        <v>25748.399999999987</v>
      </c>
      <c r="AU248" s="138">
        <v>1677.2507760000026</v>
      </c>
      <c r="AV248" s="125">
        <v>714.51615900000013</v>
      </c>
    </row>
    <row r="249" spans="1:50" x14ac:dyDescent="0.25">
      <c r="A249" s="13">
        <v>234</v>
      </c>
      <c r="B249" s="56" t="s">
        <v>156</v>
      </c>
      <c r="C249" s="121">
        <v>115</v>
      </c>
      <c r="D249" s="81">
        <v>0.25</v>
      </c>
      <c r="E249" s="81" t="s">
        <v>688</v>
      </c>
      <c r="F249" s="66">
        <v>40745</v>
      </c>
      <c r="G249" s="66">
        <v>40745</v>
      </c>
      <c r="H249" s="83" t="s">
        <v>276</v>
      </c>
      <c r="I249" s="63">
        <f t="shared" si="55"/>
        <v>444333.26315700018</v>
      </c>
      <c r="J249" s="15">
        <f t="shared" si="56"/>
        <v>49601.405234048325</v>
      </c>
      <c r="K249" s="16">
        <f t="shared" si="49"/>
        <v>0.11163108717458819</v>
      </c>
      <c r="L249" s="17">
        <f t="shared" si="57"/>
        <v>35972.248119142401</v>
      </c>
      <c r="M249" s="123">
        <v>70398.142009000003</v>
      </c>
      <c r="N249" s="124">
        <v>7643.8302593372282</v>
      </c>
      <c r="O249" s="125">
        <v>5611.0856850418113</v>
      </c>
      <c r="P249" s="123">
        <v>62206.105853000037</v>
      </c>
      <c r="Q249" s="124">
        <v>7190.4235664163361</v>
      </c>
      <c r="R249" s="125">
        <v>5633.922563059019</v>
      </c>
      <c r="S249" s="123">
        <v>33523.979507000004</v>
      </c>
      <c r="T249" s="124">
        <v>3791.27298271478</v>
      </c>
      <c r="U249" s="125">
        <v>3039.7766069428972</v>
      </c>
      <c r="V249" s="123">
        <v>30841.883149999991</v>
      </c>
      <c r="W249" s="124">
        <v>3523.0335536223974</v>
      </c>
      <c r="X249" s="125">
        <v>2906.8080538788872</v>
      </c>
      <c r="Y249" s="123">
        <v>23973.270524999996</v>
      </c>
      <c r="Z249" s="124">
        <v>2603.0177136044954</v>
      </c>
      <c r="AA249" s="125">
        <v>2016.6884319246701</v>
      </c>
      <c r="AB249" s="123">
        <v>6693.4661279999937</v>
      </c>
      <c r="AC249" s="124">
        <v>726.77655217823963</v>
      </c>
      <c r="AD249" s="125">
        <v>504.29074498338025</v>
      </c>
      <c r="AE249" s="123">
        <v>35555.038885000038</v>
      </c>
      <c r="AF249" s="124">
        <v>3860.5661221332971</v>
      </c>
      <c r="AG249" s="125">
        <v>2763.6888856167939</v>
      </c>
      <c r="AH249" s="123">
        <v>11899.162012000003</v>
      </c>
      <c r="AI249" s="124">
        <v>1292.0110112629595</v>
      </c>
      <c r="AJ249" s="125">
        <v>787.28681444878964</v>
      </c>
      <c r="AK249" s="123">
        <v>41397.722029000011</v>
      </c>
      <c r="AL249" s="124">
        <v>4674.4759705147799</v>
      </c>
      <c r="AM249" s="125">
        <v>3140.8870764061094</v>
      </c>
      <c r="AN249" s="139">
        <v>35530.739371000025</v>
      </c>
      <c r="AO249" s="138">
        <v>3872.7073407742996</v>
      </c>
      <c r="AP249" s="125">
        <v>2596.6041568484293</v>
      </c>
      <c r="AQ249" s="139">
        <v>56356.772842000057</v>
      </c>
      <c r="AR249" s="138">
        <v>6519.0811812308357</v>
      </c>
      <c r="AS249" s="125">
        <v>4469.1012651491701</v>
      </c>
      <c r="AT249" s="139">
        <v>35956.980846000035</v>
      </c>
      <c r="AU249" s="138">
        <v>3904.2089802586797</v>
      </c>
      <c r="AV249" s="125">
        <v>2502.1078348424412</v>
      </c>
    </row>
    <row r="250" spans="1:50" x14ac:dyDescent="0.25">
      <c r="A250" s="7">
        <v>235</v>
      </c>
      <c r="B250" s="56" t="s">
        <v>157</v>
      </c>
      <c r="C250" s="121">
        <v>116</v>
      </c>
      <c r="D250" s="81">
        <v>0.25</v>
      </c>
      <c r="E250" s="81" t="s">
        <v>688</v>
      </c>
      <c r="F250" s="66">
        <v>40745</v>
      </c>
      <c r="G250" s="66">
        <v>40745</v>
      </c>
      <c r="H250" s="83" t="s">
        <v>276</v>
      </c>
      <c r="I250" s="63">
        <f t="shared" si="55"/>
        <v>750000</v>
      </c>
      <c r="J250" s="15">
        <f t="shared" si="56"/>
        <v>89442.157623999985</v>
      </c>
      <c r="K250" s="16">
        <f t="shared" si="49"/>
        <v>0.11925621016533332</v>
      </c>
      <c r="L250" s="17">
        <f t="shared" si="57"/>
        <v>66909.751071999941</v>
      </c>
      <c r="M250" s="123">
        <v>116548.00000000013</v>
      </c>
      <c r="N250" s="124">
        <v>14155.124464000006</v>
      </c>
      <c r="O250" s="125">
        <v>10740.323964000003</v>
      </c>
      <c r="P250" s="123">
        <v>108956.80000000005</v>
      </c>
      <c r="Q250" s="124">
        <v>13531.87080800002</v>
      </c>
      <c r="R250" s="125">
        <v>10829.298659999989</v>
      </c>
      <c r="S250" s="123">
        <v>70915.599999999962</v>
      </c>
      <c r="T250" s="124">
        <v>8318.254192000004</v>
      </c>
      <c r="U250" s="125">
        <v>6661.260307999999</v>
      </c>
      <c r="V250" s="123">
        <v>65973.199999999968</v>
      </c>
      <c r="W250" s="124">
        <v>7943.2325280000059</v>
      </c>
      <c r="X250" s="125">
        <v>6598.2546960000036</v>
      </c>
      <c r="Y250" s="123">
        <v>50700.000000000022</v>
      </c>
      <c r="Z250" s="124">
        <v>5846.7311679999984</v>
      </c>
      <c r="AA250" s="125">
        <v>4478.6397479999996</v>
      </c>
      <c r="AB250" s="123">
        <v>23587.200000000044</v>
      </c>
      <c r="AC250" s="124">
        <v>2610.4821199999969</v>
      </c>
      <c r="AD250" s="125">
        <v>1840.8157360000016</v>
      </c>
      <c r="AE250" s="123">
        <v>45096.799999999981</v>
      </c>
      <c r="AF250" s="124">
        <v>5368.1191920000047</v>
      </c>
      <c r="AG250" s="125">
        <v>4078.1685040000025</v>
      </c>
      <c r="AH250" s="123">
        <v>27325.200000000023</v>
      </c>
      <c r="AI250" s="124">
        <v>2966.9702159999988</v>
      </c>
      <c r="AJ250" s="125">
        <v>1812.3299879999993</v>
      </c>
      <c r="AK250" s="123">
        <v>71764.79999999993</v>
      </c>
      <c r="AL250" s="124">
        <v>8555.5616240000127</v>
      </c>
      <c r="AM250" s="125">
        <v>5875.7531360000048</v>
      </c>
      <c r="AN250" s="139">
        <v>65512.800000000047</v>
      </c>
      <c r="AO250" s="138">
        <v>7723.497879999999</v>
      </c>
      <c r="AP250" s="125">
        <v>5387.9106679999941</v>
      </c>
      <c r="AQ250" s="139">
        <v>88926.399999999921</v>
      </c>
      <c r="AR250" s="138">
        <v>10826.925776000011</v>
      </c>
      <c r="AS250" s="125">
        <v>7616.8238599999941</v>
      </c>
      <c r="AT250" s="139">
        <v>14693.2</v>
      </c>
      <c r="AU250" s="138">
        <v>1595.3876559999239</v>
      </c>
      <c r="AV250" s="125">
        <v>990.17180399993845</v>
      </c>
    </row>
    <row r="251" spans="1:50" x14ac:dyDescent="0.25">
      <c r="A251" s="7">
        <v>236</v>
      </c>
      <c r="B251" s="56" t="s">
        <v>646</v>
      </c>
      <c r="C251" s="121">
        <v>39</v>
      </c>
      <c r="D251" s="81">
        <v>1</v>
      </c>
      <c r="E251" s="81"/>
      <c r="F251" s="66">
        <v>36556</v>
      </c>
      <c r="G251" s="66">
        <v>36556</v>
      </c>
      <c r="H251" s="83" t="s">
        <v>277</v>
      </c>
      <c r="I251" s="63">
        <f t="shared" si="55"/>
        <v>386503.82500000013</v>
      </c>
      <c r="J251" s="15">
        <f t="shared" si="56"/>
        <v>29358.83054699999</v>
      </c>
      <c r="K251" s="16">
        <f t="shared" si="49"/>
        <v>7.5959999999999944E-2</v>
      </c>
      <c r="L251" s="17">
        <f t="shared" si="57"/>
        <v>18183.6698215</v>
      </c>
      <c r="M251" s="123">
        <v>386503.82500000013</v>
      </c>
      <c r="N251" s="124">
        <v>29358.83054699999</v>
      </c>
      <c r="O251" s="125">
        <v>18183.6698215</v>
      </c>
      <c r="P251" s="123">
        <v>0</v>
      </c>
      <c r="Q251" s="124">
        <v>0</v>
      </c>
      <c r="R251" s="125">
        <v>0</v>
      </c>
      <c r="S251" s="123">
        <v>0</v>
      </c>
      <c r="T251" s="124">
        <v>0</v>
      </c>
      <c r="U251" s="125">
        <v>0</v>
      </c>
      <c r="V251" s="123">
        <v>0</v>
      </c>
      <c r="W251" s="124">
        <v>0</v>
      </c>
      <c r="X251" s="125">
        <v>0</v>
      </c>
      <c r="Y251" s="123">
        <v>0</v>
      </c>
      <c r="Z251" s="124">
        <v>0</v>
      </c>
      <c r="AA251" s="125">
        <v>0</v>
      </c>
      <c r="AB251" s="123">
        <v>0</v>
      </c>
      <c r="AC251" s="124">
        <v>0</v>
      </c>
      <c r="AD251" s="125">
        <v>0</v>
      </c>
      <c r="AE251" s="123">
        <v>0</v>
      </c>
      <c r="AF251" s="124">
        <v>0</v>
      </c>
      <c r="AG251" s="125">
        <v>0</v>
      </c>
      <c r="AH251" s="123">
        <v>0</v>
      </c>
      <c r="AI251" s="124">
        <v>0</v>
      </c>
      <c r="AJ251" s="125">
        <v>0</v>
      </c>
      <c r="AK251" s="123">
        <v>0</v>
      </c>
      <c r="AL251" s="124">
        <v>0</v>
      </c>
      <c r="AM251" s="125">
        <v>0</v>
      </c>
      <c r="AN251" s="139">
        <v>0</v>
      </c>
      <c r="AO251" s="138">
        <v>0</v>
      </c>
      <c r="AP251" s="125">
        <v>0</v>
      </c>
      <c r="AQ251" s="139">
        <v>0</v>
      </c>
      <c r="AR251" s="138">
        <v>0</v>
      </c>
      <c r="AS251" s="125">
        <v>0</v>
      </c>
      <c r="AT251" s="139">
        <v>0</v>
      </c>
      <c r="AU251" s="138">
        <v>0</v>
      </c>
      <c r="AV251" s="125">
        <v>0</v>
      </c>
    </row>
    <row r="252" spans="1:50" x14ac:dyDescent="0.25">
      <c r="A252" s="13">
        <v>237</v>
      </c>
      <c r="B252" s="56" t="s">
        <v>158</v>
      </c>
      <c r="C252" s="121">
        <v>179</v>
      </c>
      <c r="D252" s="81">
        <v>2</v>
      </c>
      <c r="E252" s="81" t="s">
        <v>688</v>
      </c>
      <c r="F252" s="66">
        <v>39660</v>
      </c>
      <c r="G252" s="66">
        <v>40001</v>
      </c>
      <c r="H252" s="83" t="s">
        <v>558</v>
      </c>
      <c r="I252" s="63">
        <f t="shared" si="55"/>
        <v>5000000.0068472</v>
      </c>
      <c r="J252" s="15">
        <f t="shared" si="56"/>
        <v>313237.79167760577</v>
      </c>
      <c r="K252" s="16">
        <f t="shared" si="49"/>
        <v>6.2647558249729077E-2</v>
      </c>
      <c r="L252" s="17">
        <f t="shared" si="57"/>
        <v>170581.93965992902</v>
      </c>
      <c r="M252" s="123">
        <v>917641.11326400051</v>
      </c>
      <c r="N252" s="124">
        <v>58674.916470156015</v>
      </c>
      <c r="O252" s="125">
        <v>31954.194851077602</v>
      </c>
      <c r="P252" s="123">
        <v>772609.87911599933</v>
      </c>
      <c r="Q252" s="124">
        <v>49636.422708521037</v>
      </c>
      <c r="R252" s="125">
        <v>29024.976559601131</v>
      </c>
      <c r="S252" s="123">
        <v>543628.89774400031</v>
      </c>
      <c r="T252" s="124">
        <v>33742.822674384188</v>
      </c>
      <c r="U252" s="125">
        <v>21444.174566752175</v>
      </c>
      <c r="V252" s="123">
        <v>490510.69917199947</v>
      </c>
      <c r="W252" s="124">
        <v>30043.46913919496</v>
      </c>
      <c r="X252" s="125">
        <v>19616.436187594605</v>
      </c>
      <c r="Y252" s="123">
        <v>460379.03250799939</v>
      </c>
      <c r="Z252" s="124">
        <v>28480.795175054023</v>
      </c>
      <c r="AA252" s="125">
        <v>17550.837174590823</v>
      </c>
      <c r="AB252" s="123">
        <v>198665.94872639992</v>
      </c>
      <c r="AC252" s="124">
        <v>11689.121141236415</v>
      </c>
      <c r="AD252" s="125">
        <v>5653.0924974696272</v>
      </c>
      <c r="AE252" s="123">
        <v>505609.10468479979</v>
      </c>
      <c r="AF252" s="124">
        <v>32313.504273214592</v>
      </c>
      <c r="AG252" s="125">
        <v>17762.614127182122</v>
      </c>
      <c r="AH252" s="123">
        <v>210875.25778879999</v>
      </c>
      <c r="AI252" s="124">
        <v>12243.417467217727</v>
      </c>
      <c r="AJ252" s="125">
        <v>3702.5463551569001</v>
      </c>
      <c r="AK252" s="123">
        <v>530435.78485120088</v>
      </c>
      <c r="AL252" s="124">
        <v>33188.672120701289</v>
      </c>
      <c r="AM252" s="125">
        <v>13742.3189538402</v>
      </c>
      <c r="AN252" s="139">
        <v>369644.28899200016</v>
      </c>
      <c r="AO252" s="138">
        <v>23224.650507925522</v>
      </c>
      <c r="AP252" s="125">
        <v>10130.748386663836</v>
      </c>
      <c r="AQ252" s="139">
        <v>0</v>
      </c>
      <c r="AR252" s="138">
        <v>0</v>
      </c>
      <c r="AS252" s="125">
        <v>0</v>
      </c>
      <c r="AT252" s="139">
        <v>0</v>
      </c>
      <c r="AU252" s="138">
        <v>0</v>
      </c>
      <c r="AV252" s="125">
        <v>0</v>
      </c>
    </row>
    <row r="253" spans="1:50" x14ac:dyDescent="0.25">
      <c r="A253" s="7">
        <v>238</v>
      </c>
      <c r="B253" s="56" t="s">
        <v>159</v>
      </c>
      <c r="C253" s="121">
        <v>176</v>
      </c>
      <c r="D253" s="81">
        <v>0.25</v>
      </c>
      <c r="E253" s="81" t="s">
        <v>688</v>
      </c>
      <c r="F253" s="66">
        <v>40044</v>
      </c>
      <c r="G253" s="66">
        <v>40044</v>
      </c>
      <c r="H253" s="83" t="s">
        <v>558</v>
      </c>
      <c r="I253" s="63">
        <f t="shared" si="55"/>
        <v>369674.79256800009</v>
      </c>
      <c r="J253" s="15">
        <f t="shared" si="56"/>
        <v>24080.615987879482</v>
      </c>
      <c r="K253" s="16">
        <f t="shared" si="49"/>
        <v>6.5139999999999879E-2</v>
      </c>
      <c r="L253" s="17">
        <f t="shared" si="57"/>
        <v>12958.462346434851</v>
      </c>
      <c r="M253" s="123">
        <v>54918.751593599962</v>
      </c>
      <c r="N253" s="124">
        <v>3577.4074788070975</v>
      </c>
      <c r="O253" s="125">
        <v>1986.8529142621455</v>
      </c>
      <c r="P253" s="123">
        <v>50634.627163199955</v>
      </c>
      <c r="Q253" s="124">
        <v>3298.3396134108457</v>
      </c>
      <c r="R253" s="125">
        <v>2050.2905153217125</v>
      </c>
      <c r="S253" s="123">
        <v>32875.399094400011</v>
      </c>
      <c r="T253" s="124">
        <v>2141.5034970092124</v>
      </c>
      <c r="U253" s="125">
        <v>1348.730982809712</v>
      </c>
      <c r="V253" s="123">
        <v>33037.643131200093</v>
      </c>
      <c r="W253" s="124">
        <v>2152.0720735663594</v>
      </c>
      <c r="X253" s="125">
        <v>1471.1620646018891</v>
      </c>
      <c r="Y253" s="123">
        <v>25744.310251200026</v>
      </c>
      <c r="Z253" s="124">
        <v>1676.9843697631657</v>
      </c>
      <c r="AA253" s="125">
        <v>991.63568430057671</v>
      </c>
      <c r="AB253" s="123">
        <v>8954.4970512000255</v>
      </c>
      <c r="AC253" s="124">
        <v>583.29593791516675</v>
      </c>
      <c r="AD253" s="125">
        <v>265.40545583159991</v>
      </c>
      <c r="AE253" s="123">
        <v>36033.743678400038</v>
      </c>
      <c r="AF253" s="124">
        <v>2347.2380632109725</v>
      </c>
      <c r="AG253" s="125">
        <v>1326.2695248180969</v>
      </c>
      <c r="AH253" s="123">
        <v>10286.523892799998</v>
      </c>
      <c r="AI253" s="124">
        <v>670.06416637699124</v>
      </c>
      <c r="AJ253" s="125">
        <v>212.87077042636793</v>
      </c>
      <c r="AK253" s="123">
        <v>29725.003238400084</v>
      </c>
      <c r="AL253" s="124">
        <v>1936.2867109493748</v>
      </c>
      <c r="AM253" s="125">
        <v>818.90295565982331</v>
      </c>
      <c r="AN253" s="139">
        <v>20935.899720000001</v>
      </c>
      <c r="AO253" s="138">
        <v>1363.7645077607961</v>
      </c>
      <c r="AP253" s="125">
        <v>563.12632077033595</v>
      </c>
      <c r="AQ253" s="139">
        <v>44026.444641599948</v>
      </c>
      <c r="AR253" s="138">
        <v>2867.8826039538212</v>
      </c>
      <c r="AS253" s="125">
        <v>1332.7490882220484</v>
      </c>
      <c r="AT253" s="139">
        <v>22501.949111999995</v>
      </c>
      <c r="AU253" s="138">
        <v>1465.7769651556769</v>
      </c>
      <c r="AV253" s="125">
        <v>590.46606941054461</v>
      </c>
    </row>
    <row r="254" spans="1:50" x14ac:dyDescent="0.25">
      <c r="A254" s="7">
        <v>239</v>
      </c>
      <c r="B254" s="56" t="s">
        <v>160</v>
      </c>
      <c r="C254" s="121">
        <v>177</v>
      </c>
      <c r="D254" s="81">
        <v>0.25</v>
      </c>
      <c r="E254" s="81" t="s">
        <v>688</v>
      </c>
      <c r="F254" s="66">
        <v>40512</v>
      </c>
      <c r="G254" s="66">
        <v>40512</v>
      </c>
      <c r="H254" s="83" t="s">
        <v>558</v>
      </c>
      <c r="I254" s="63">
        <f t="shared" si="55"/>
        <v>308033.64754749998</v>
      </c>
      <c r="J254" s="15">
        <f t="shared" si="56"/>
        <v>31840.053790706355</v>
      </c>
      <c r="K254" s="16">
        <f t="shared" si="49"/>
        <v>0.10336550582772454</v>
      </c>
      <c r="L254" s="17">
        <f t="shared" si="57"/>
        <v>21651.802755230026</v>
      </c>
      <c r="M254" s="123">
        <v>42231.138337499957</v>
      </c>
      <c r="N254" s="124">
        <v>4585.4570006857548</v>
      </c>
      <c r="O254" s="125">
        <v>3275.0496658286725</v>
      </c>
      <c r="P254" s="123">
        <v>24888.005537500008</v>
      </c>
      <c r="Q254" s="124">
        <v>2702.3396412617481</v>
      </c>
      <c r="R254" s="125">
        <v>2023.5506669075253</v>
      </c>
      <c r="S254" s="123">
        <v>25810.559407499997</v>
      </c>
      <c r="T254" s="124">
        <v>2802.5105404663523</v>
      </c>
      <c r="U254" s="125">
        <v>2148.8727099920507</v>
      </c>
      <c r="V254" s="123">
        <v>25225.13868</v>
      </c>
      <c r="W254" s="124">
        <v>2738.9455578744014</v>
      </c>
      <c r="X254" s="125">
        <v>2148.5637569404753</v>
      </c>
      <c r="Y254" s="123">
        <v>27621.668847499997</v>
      </c>
      <c r="Z254" s="124">
        <v>2999.1608034615547</v>
      </c>
      <c r="AA254" s="125">
        <v>2253.6493698971003</v>
      </c>
      <c r="AB254" s="123">
        <v>9590.1704674999983</v>
      </c>
      <c r="AC254" s="124">
        <v>1041.3007093611502</v>
      </c>
      <c r="AD254" s="125">
        <v>708.69664089612456</v>
      </c>
      <c r="AE254" s="123">
        <v>30198.839982499998</v>
      </c>
      <c r="AF254" s="124">
        <v>3278.9900452998481</v>
      </c>
      <c r="AG254" s="125">
        <v>2361.5381426887247</v>
      </c>
      <c r="AH254" s="123">
        <v>13055.547190000001</v>
      </c>
      <c r="AI254" s="124">
        <v>1417.5713138901999</v>
      </c>
      <c r="AJ254" s="125">
        <v>841.2700478943251</v>
      </c>
      <c r="AK254" s="123">
        <v>25831.158377499985</v>
      </c>
      <c r="AL254" s="124">
        <v>2804.7471766289482</v>
      </c>
      <c r="AM254" s="125">
        <v>1809.7130483230753</v>
      </c>
      <c r="AN254" s="139">
        <v>21460.976897500012</v>
      </c>
      <c r="AO254" s="138">
        <v>2330.2328715305471</v>
      </c>
      <c r="AP254" s="125">
        <v>1558.0319660064272</v>
      </c>
      <c r="AQ254" s="139">
        <v>25144.392717499992</v>
      </c>
      <c r="AR254" s="138">
        <v>2730.1781612661507</v>
      </c>
      <c r="AS254" s="125">
        <v>1652.3531887094748</v>
      </c>
      <c r="AT254" s="139">
        <v>36976.05110500002</v>
      </c>
      <c r="AU254" s="138">
        <v>2408.6199689796986</v>
      </c>
      <c r="AV254" s="125">
        <v>870.51355114604974</v>
      </c>
    </row>
    <row r="255" spans="1:50" x14ac:dyDescent="0.25">
      <c r="A255" s="13">
        <v>240</v>
      </c>
      <c r="B255" s="56" t="s">
        <v>161</v>
      </c>
      <c r="C255" s="121">
        <v>178</v>
      </c>
      <c r="D255" s="81">
        <v>0.245</v>
      </c>
      <c r="E255" s="81" t="s">
        <v>688</v>
      </c>
      <c r="F255" s="66">
        <v>40926</v>
      </c>
      <c r="G255" s="66">
        <v>40926</v>
      </c>
      <c r="H255" s="83" t="s">
        <v>558</v>
      </c>
      <c r="I255" s="63">
        <f t="shared" si="55"/>
        <v>359279.16000000003</v>
      </c>
      <c r="J255" s="15">
        <f t="shared" si="56"/>
        <v>39010.531192800001</v>
      </c>
      <c r="K255" s="16">
        <f t="shared" si="49"/>
        <v>0.10858</v>
      </c>
      <c r="L255" s="17">
        <f t="shared" si="57"/>
        <v>27557.091678000008</v>
      </c>
      <c r="M255" s="123">
        <v>52962.04000000003</v>
      </c>
      <c r="N255" s="124">
        <v>5750.6183031999972</v>
      </c>
      <c r="O255" s="125">
        <v>4152.7757400000019</v>
      </c>
      <c r="P255" s="123">
        <v>33961.000000000015</v>
      </c>
      <c r="Q255" s="124">
        <v>3687.4853799999983</v>
      </c>
      <c r="R255" s="125">
        <v>2676.7756895999996</v>
      </c>
      <c r="S255" s="123">
        <v>27936.440000000021</v>
      </c>
      <c r="T255" s="124">
        <v>3033.3386552000006</v>
      </c>
      <c r="U255" s="125">
        <v>2330.8813504</v>
      </c>
      <c r="V255" s="123">
        <v>34975.159999999996</v>
      </c>
      <c r="W255" s="124">
        <v>3797.6028728000038</v>
      </c>
      <c r="X255" s="125">
        <v>3059.2159528000025</v>
      </c>
      <c r="Y255" s="123">
        <v>28371.359999999997</v>
      </c>
      <c r="Z255" s="124">
        <v>3080.562268799998</v>
      </c>
      <c r="AA255" s="125">
        <v>2318.9638968000008</v>
      </c>
      <c r="AB255" s="123">
        <v>7957.7999999999984</v>
      </c>
      <c r="AC255" s="124">
        <v>864.05792400000018</v>
      </c>
      <c r="AD255" s="125">
        <v>585.50001439999994</v>
      </c>
      <c r="AE255" s="123">
        <v>35283.60000000002</v>
      </c>
      <c r="AF255" s="124">
        <v>3831.0932880000009</v>
      </c>
      <c r="AG255" s="125">
        <v>2703.8745575999988</v>
      </c>
      <c r="AH255" s="123">
        <v>11776.440000000006</v>
      </c>
      <c r="AI255" s="124">
        <v>1278.6858551999999</v>
      </c>
      <c r="AJ255" s="125">
        <v>758.37670040000012</v>
      </c>
      <c r="AK255" s="123">
        <v>33823.51999999999</v>
      </c>
      <c r="AL255" s="124">
        <v>3672.5578015999977</v>
      </c>
      <c r="AM255" s="125">
        <v>2433.4525404000028</v>
      </c>
      <c r="AN255" s="139">
        <v>25542.000000000004</v>
      </c>
      <c r="AO255" s="138">
        <v>2773.3503599999985</v>
      </c>
      <c r="AP255" s="125">
        <v>1887.8009708000002</v>
      </c>
      <c r="AQ255" s="139">
        <v>28198.000000000007</v>
      </c>
      <c r="AR255" s="138">
        <v>3061.7388400000004</v>
      </c>
      <c r="AS255" s="125">
        <v>1922.3965259999979</v>
      </c>
      <c r="AT255" s="139">
        <v>38491.800000000025</v>
      </c>
      <c r="AU255" s="138">
        <v>4179.4396440000028</v>
      </c>
      <c r="AV255" s="125">
        <v>2727.077738800001</v>
      </c>
    </row>
    <row r="256" spans="1:50" x14ac:dyDescent="0.25">
      <c r="A256" s="7">
        <v>241</v>
      </c>
      <c r="B256" s="56" t="s">
        <v>548</v>
      </c>
      <c r="C256" s="121">
        <v>223</v>
      </c>
      <c r="D256" s="81">
        <v>0.22500000000000001</v>
      </c>
      <c r="E256" s="81" t="s">
        <v>688</v>
      </c>
      <c r="F256" s="66">
        <v>40373</v>
      </c>
      <c r="G256" s="66">
        <v>40373</v>
      </c>
      <c r="H256" s="83" t="s">
        <v>278</v>
      </c>
      <c r="I256" s="63">
        <f t="shared" si="55"/>
        <v>350448.21899999992</v>
      </c>
      <c r="J256" s="15">
        <f t="shared" si="56"/>
        <v>36733.402122330001</v>
      </c>
      <c r="K256" s="16">
        <f t="shared" si="49"/>
        <v>0.10481834442517173</v>
      </c>
      <c r="L256" s="17">
        <f t="shared" si="57"/>
        <v>26229.026271392999</v>
      </c>
      <c r="M256" s="123">
        <v>50423.599299999973</v>
      </c>
      <c r="N256" s="124">
        <v>6232.7694400900036</v>
      </c>
      <c r="O256" s="125">
        <v>4783.1466257019929</v>
      </c>
      <c r="P256" s="123">
        <v>45838.504300000015</v>
      </c>
      <c r="Q256" s="124">
        <v>5732.8274286939986</v>
      </c>
      <c r="R256" s="125">
        <v>4696.573980697005</v>
      </c>
      <c r="S256" s="123">
        <v>35068.995299999988</v>
      </c>
      <c r="T256" s="124">
        <v>4332.6625922700014</v>
      </c>
      <c r="U256" s="125">
        <v>3527.1203771639989</v>
      </c>
      <c r="V256" s="123">
        <v>29134.204400000021</v>
      </c>
      <c r="W256" s="124">
        <v>3577.6749055679988</v>
      </c>
      <c r="X256" s="125">
        <v>2979.9480956219973</v>
      </c>
      <c r="Y256" s="123">
        <v>25932.309999999961</v>
      </c>
      <c r="Z256" s="124">
        <v>3183.0040284720017</v>
      </c>
      <c r="AA256" s="125">
        <v>2550.2434917140022</v>
      </c>
      <c r="AB256" s="123">
        <v>10587.899999999994</v>
      </c>
      <c r="AC256" s="124">
        <v>1272.6793427999987</v>
      </c>
      <c r="AD256" s="125">
        <v>895.41595170000016</v>
      </c>
      <c r="AE256" s="123">
        <v>27143.279999999995</v>
      </c>
      <c r="AF256" s="124">
        <v>2900.9760462000004</v>
      </c>
      <c r="AG256" s="125">
        <v>2027.6951318999984</v>
      </c>
      <c r="AH256" s="123">
        <v>8331.1799999999912</v>
      </c>
      <c r="AI256" s="124">
        <v>597.22155960000055</v>
      </c>
      <c r="AJ256" s="125">
        <v>212.61531420000009</v>
      </c>
      <c r="AK256" s="123">
        <v>26206.394800000016</v>
      </c>
      <c r="AL256" s="124">
        <v>1967.6862008379994</v>
      </c>
      <c r="AM256" s="125">
        <v>969.12322835599934</v>
      </c>
      <c r="AN256" s="139">
        <v>25439.822600000032</v>
      </c>
      <c r="AO256" s="138">
        <v>1903.0747723999996</v>
      </c>
      <c r="AP256" s="125">
        <v>955.60839151599987</v>
      </c>
      <c r="AQ256" s="139">
        <v>36065.042299999979</v>
      </c>
      <c r="AR256" s="138">
        <v>2738.8914480319991</v>
      </c>
      <c r="AS256" s="125">
        <v>1518.3943659299998</v>
      </c>
      <c r="AT256" s="139">
        <v>30276.985999999979</v>
      </c>
      <c r="AU256" s="138">
        <v>2293.934357365998</v>
      </c>
      <c r="AV256" s="125">
        <v>1113.1413168920003</v>
      </c>
    </row>
    <row r="257" spans="1:48" x14ac:dyDescent="0.25">
      <c r="A257" s="7">
        <v>242</v>
      </c>
      <c r="B257" s="56" t="s">
        <v>549</v>
      </c>
      <c r="C257" s="121">
        <v>222</v>
      </c>
      <c r="D257" s="81">
        <v>0.22500000000000001</v>
      </c>
      <c r="E257" s="81" t="s">
        <v>688</v>
      </c>
      <c r="F257" s="66">
        <v>40373</v>
      </c>
      <c r="G257" s="66">
        <v>40373</v>
      </c>
      <c r="H257" s="83" t="s">
        <v>278</v>
      </c>
      <c r="I257" s="63">
        <f t="shared" si="55"/>
        <v>355869.17459999997</v>
      </c>
      <c r="J257" s="15">
        <f t="shared" si="56"/>
        <v>37710.993687878006</v>
      </c>
      <c r="K257" s="16">
        <f t="shared" si="49"/>
        <v>0.10596869967809235</v>
      </c>
      <c r="L257" s="17">
        <f t="shared" si="57"/>
        <v>27206.594648560986</v>
      </c>
      <c r="M257" s="123">
        <v>51366.26059999998</v>
      </c>
      <c r="N257" s="124">
        <v>6440.0574123599927</v>
      </c>
      <c r="O257" s="125">
        <v>4987.8381237439917</v>
      </c>
      <c r="P257" s="123">
        <v>50150.438499999967</v>
      </c>
      <c r="Q257" s="124">
        <v>6379.5676456580031</v>
      </c>
      <c r="R257" s="125">
        <v>5308.1344213350012</v>
      </c>
      <c r="S257" s="123">
        <v>36673.872900000017</v>
      </c>
      <c r="T257" s="124">
        <v>4584.7665425780006</v>
      </c>
      <c r="U257" s="125">
        <v>3738.6285713770048</v>
      </c>
      <c r="V257" s="123">
        <v>30162.582500000033</v>
      </c>
      <c r="W257" s="124">
        <v>3729.455578986001</v>
      </c>
      <c r="X257" s="125">
        <v>3102.7993277440005</v>
      </c>
      <c r="Y257" s="123">
        <v>24759.544599999972</v>
      </c>
      <c r="Z257" s="124">
        <v>3005.1712564760005</v>
      </c>
      <c r="AA257" s="125">
        <v>2403.1531764830011</v>
      </c>
      <c r="AB257" s="123">
        <v>11752.77</v>
      </c>
      <c r="AC257" s="124">
        <v>1405.7163230000008</v>
      </c>
      <c r="AD257" s="125">
        <v>987.18685189999917</v>
      </c>
      <c r="AE257" s="123">
        <v>26590.350000000013</v>
      </c>
      <c r="AF257" s="124">
        <v>2854.423677600003</v>
      </c>
      <c r="AG257" s="125">
        <v>2006.8572794999975</v>
      </c>
      <c r="AH257" s="123">
        <v>7763.8200000000052</v>
      </c>
      <c r="AI257" s="124">
        <v>549.83845500000007</v>
      </c>
      <c r="AJ257" s="125">
        <v>186.86119410000006</v>
      </c>
      <c r="AK257" s="123">
        <v>25164.870399999993</v>
      </c>
      <c r="AL257" s="124">
        <v>1895.1910244439989</v>
      </c>
      <c r="AM257" s="125">
        <v>932.32123926399959</v>
      </c>
      <c r="AN257" s="139">
        <v>25088.867400000003</v>
      </c>
      <c r="AO257" s="138">
        <v>1864.9763473079995</v>
      </c>
      <c r="AP257" s="125">
        <v>924.75552044199958</v>
      </c>
      <c r="AQ257" s="139">
        <v>35751.20340000002</v>
      </c>
      <c r="AR257" s="138">
        <v>2706.7689154560007</v>
      </c>
      <c r="AS257" s="125">
        <v>1523.1698897229999</v>
      </c>
      <c r="AT257" s="139">
        <v>30644.594299999982</v>
      </c>
      <c r="AU257" s="138">
        <v>2295.0605090120021</v>
      </c>
      <c r="AV257" s="125">
        <v>1104.8890529489988</v>
      </c>
    </row>
    <row r="258" spans="1:48" x14ac:dyDescent="0.25">
      <c r="A258" s="13">
        <v>243</v>
      </c>
      <c r="B258" s="56" t="s">
        <v>550</v>
      </c>
      <c r="C258" s="121">
        <v>221</v>
      </c>
      <c r="D258" s="81">
        <v>0.22500000000000001</v>
      </c>
      <c r="E258" s="81" t="s">
        <v>688</v>
      </c>
      <c r="F258" s="66">
        <v>40449</v>
      </c>
      <c r="G258" s="66">
        <v>40449</v>
      </c>
      <c r="H258" s="83" t="s">
        <v>279</v>
      </c>
      <c r="I258" s="63">
        <f t="shared" si="55"/>
        <v>283540.41589999991</v>
      </c>
      <c r="J258" s="15">
        <f t="shared" si="56"/>
        <v>30386.677076791992</v>
      </c>
      <c r="K258" s="16">
        <f t="shared" si="49"/>
        <v>0.10716876809374816</v>
      </c>
      <c r="L258" s="17">
        <f t="shared" si="57"/>
        <v>21784.839602229004</v>
      </c>
      <c r="M258" s="123">
        <v>0</v>
      </c>
      <c r="N258" s="124">
        <v>0</v>
      </c>
      <c r="O258" s="125">
        <v>0</v>
      </c>
      <c r="P258" s="123">
        <v>25487.938999999969</v>
      </c>
      <c r="Q258" s="124">
        <v>3153.8086602079998</v>
      </c>
      <c r="R258" s="125">
        <v>2579.7099091780001</v>
      </c>
      <c r="S258" s="123">
        <v>40363.023999999954</v>
      </c>
      <c r="T258" s="124">
        <v>5039.4635837680025</v>
      </c>
      <c r="U258" s="125">
        <v>4094.2236778110073</v>
      </c>
      <c r="V258" s="123">
        <v>31260.349100000025</v>
      </c>
      <c r="W258" s="124">
        <v>3862.1134825979975</v>
      </c>
      <c r="X258" s="125">
        <v>3230.8282270309987</v>
      </c>
      <c r="Y258" s="123">
        <v>14727.542099999999</v>
      </c>
      <c r="Z258" s="124">
        <v>1764.6752490060003</v>
      </c>
      <c r="AA258" s="125">
        <v>1397.6805767559993</v>
      </c>
      <c r="AB258" s="123">
        <v>11159.519999999999</v>
      </c>
      <c r="AC258" s="124">
        <v>1329.1436036000002</v>
      </c>
      <c r="AD258" s="125">
        <v>947.43053929999996</v>
      </c>
      <c r="AE258" s="123">
        <v>31453.230000000029</v>
      </c>
      <c r="AF258" s="124">
        <v>3878.7315146000028</v>
      </c>
      <c r="AG258" s="125">
        <v>2887.1075578999998</v>
      </c>
      <c r="AH258" s="123">
        <v>8052.1499999999987</v>
      </c>
      <c r="AI258" s="124">
        <v>937.59129860000053</v>
      </c>
      <c r="AJ258" s="125">
        <v>562.76426300000014</v>
      </c>
      <c r="AK258" s="123">
        <v>27655.722099999995</v>
      </c>
      <c r="AL258" s="124">
        <v>3434.5188256979973</v>
      </c>
      <c r="AM258" s="125">
        <v>2403.509156874999</v>
      </c>
      <c r="AN258" s="139">
        <v>25770.246099999982</v>
      </c>
      <c r="AO258" s="138">
        <v>1903.8399873879969</v>
      </c>
      <c r="AP258" s="125">
        <v>944.09356960299988</v>
      </c>
      <c r="AQ258" s="139">
        <v>39239.638100000011</v>
      </c>
      <c r="AR258" s="138">
        <v>2964.1021250239969</v>
      </c>
      <c r="AS258" s="125">
        <v>1664.8424479829994</v>
      </c>
      <c r="AT258" s="139">
        <v>28371.055399999983</v>
      </c>
      <c r="AU258" s="138">
        <v>2118.6887463019993</v>
      </c>
      <c r="AV258" s="125">
        <v>1072.6496767919998</v>
      </c>
    </row>
    <row r="259" spans="1:48" x14ac:dyDescent="0.25">
      <c r="A259" s="7">
        <v>244</v>
      </c>
      <c r="B259" s="56" t="s">
        <v>551</v>
      </c>
      <c r="C259" s="121">
        <v>220</v>
      </c>
      <c r="D259" s="81">
        <v>0.22500000000000001</v>
      </c>
      <c r="E259" s="81" t="s">
        <v>688</v>
      </c>
      <c r="F259" s="66">
        <v>40449</v>
      </c>
      <c r="G259" s="66">
        <v>40449</v>
      </c>
      <c r="H259" s="83" t="s">
        <v>279</v>
      </c>
      <c r="I259" s="63">
        <f t="shared" si="55"/>
        <v>392751.91859999998</v>
      </c>
      <c r="J259" s="15">
        <f t="shared" si="56"/>
        <v>44374.005586105988</v>
      </c>
      <c r="K259" s="16">
        <f t="shared" si="49"/>
        <v>0.11298227579455544</v>
      </c>
      <c r="L259" s="17">
        <f t="shared" si="57"/>
        <v>32765.655656267987</v>
      </c>
      <c r="M259" s="123">
        <v>56586.794599999943</v>
      </c>
      <c r="N259" s="124">
        <v>7184.1701512720083</v>
      </c>
      <c r="O259" s="125">
        <v>5582.4392814539906</v>
      </c>
      <c r="P259" s="123">
        <v>54573.354999999938</v>
      </c>
      <c r="Q259" s="124">
        <v>7024.6627168359946</v>
      </c>
      <c r="R259" s="125">
        <v>5841.2918133679977</v>
      </c>
      <c r="S259" s="123">
        <v>39694.310800000014</v>
      </c>
      <c r="T259" s="124">
        <v>4963.1614336039966</v>
      </c>
      <c r="U259" s="125">
        <v>4035.8676678649981</v>
      </c>
      <c r="V259" s="123">
        <v>32743.741299999987</v>
      </c>
      <c r="W259" s="124">
        <v>4096.1564760099945</v>
      </c>
      <c r="X259" s="125">
        <v>3427.3091882749968</v>
      </c>
      <c r="Y259" s="123">
        <v>27134.800299999995</v>
      </c>
      <c r="Z259" s="124">
        <v>3353.0255259259993</v>
      </c>
      <c r="AA259" s="125">
        <v>2694.2563039389988</v>
      </c>
      <c r="AB259" s="123">
        <v>12572.039999999997</v>
      </c>
      <c r="AC259" s="124">
        <v>1531.4625580000013</v>
      </c>
      <c r="AD259" s="125">
        <v>1098.0071665</v>
      </c>
      <c r="AE259" s="123">
        <v>30529.740000000023</v>
      </c>
      <c r="AF259" s="124">
        <v>3827.8423716000025</v>
      </c>
      <c r="AG259" s="125">
        <v>2860.302184800003</v>
      </c>
      <c r="AH259" s="123">
        <v>9099.9600000000009</v>
      </c>
      <c r="AI259" s="124">
        <v>1093.2905515999994</v>
      </c>
      <c r="AJ259" s="125">
        <v>677.82241279999937</v>
      </c>
      <c r="AK259" s="123">
        <v>29274.530499999972</v>
      </c>
      <c r="AL259" s="124">
        <v>3684.2106298099993</v>
      </c>
      <c r="AM259" s="125">
        <v>2574.3798426410008</v>
      </c>
      <c r="AN259" s="139">
        <v>28508.835700000032</v>
      </c>
      <c r="AO259" s="138">
        <v>2134.319102962002</v>
      </c>
      <c r="AP259" s="125">
        <v>1074.7850037910002</v>
      </c>
      <c r="AQ259" s="139">
        <v>39978.553799999994</v>
      </c>
      <c r="AR259" s="138">
        <v>3063.1420083540011</v>
      </c>
      <c r="AS259" s="125">
        <v>1732.2394940230001</v>
      </c>
      <c r="AT259" s="139">
        <v>32055.256599999997</v>
      </c>
      <c r="AU259" s="138">
        <v>2418.5620601319988</v>
      </c>
      <c r="AV259" s="125">
        <v>1166.9552968120011</v>
      </c>
    </row>
    <row r="260" spans="1:48" x14ac:dyDescent="0.25">
      <c r="A260" s="7">
        <v>245</v>
      </c>
      <c r="B260" s="56" t="s">
        <v>552</v>
      </c>
      <c r="C260" s="121">
        <v>51</v>
      </c>
      <c r="D260" s="81">
        <v>0.85</v>
      </c>
      <c r="E260" s="81" t="s">
        <v>688</v>
      </c>
      <c r="F260" s="66">
        <v>37565</v>
      </c>
      <c r="G260" s="66">
        <v>40513</v>
      </c>
      <c r="H260" s="83" t="s">
        <v>272</v>
      </c>
      <c r="I260" s="63">
        <f t="shared" si="55"/>
        <v>2318714.4499999997</v>
      </c>
      <c r="J260" s="15">
        <f t="shared" si="56"/>
        <v>165710.27003589988</v>
      </c>
      <c r="K260" s="16">
        <f>J260/I260</f>
        <v>7.1466441258387775E-2</v>
      </c>
      <c r="L260" s="17">
        <f t="shared" si="57"/>
        <v>96290.987567599965</v>
      </c>
      <c r="M260" s="123">
        <v>342040.82999999996</v>
      </c>
      <c r="N260" s="124">
        <v>24767.167024300012</v>
      </c>
      <c r="O260" s="125">
        <v>14779.398503199989</v>
      </c>
      <c r="P260" s="123">
        <v>328311.3299999999</v>
      </c>
      <c r="Q260" s="124">
        <v>23944.461456899957</v>
      </c>
      <c r="R260" s="125">
        <v>15935.491212899995</v>
      </c>
      <c r="S260" s="123">
        <v>200458.74999999991</v>
      </c>
      <c r="T260" s="124">
        <v>14198.735652099982</v>
      </c>
      <c r="U260" s="125">
        <v>9671.7040848999895</v>
      </c>
      <c r="V260" s="143">
        <v>188803.66</v>
      </c>
      <c r="W260" s="138">
        <v>13450.342688400013</v>
      </c>
      <c r="X260" s="144">
        <v>9662.9082483000038</v>
      </c>
      <c r="Y260" s="143">
        <v>160856.85000000006</v>
      </c>
      <c r="Z260" s="138">
        <v>11274.979778300018</v>
      </c>
      <c r="AA260" s="144">
        <v>7530.7778648999983</v>
      </c>
      <c r="AB260" s="143">
        <v>61420.260000000009</v>
      </c>
      <c r="AC260" s="138">
        <v>4067.3760919999982</v>
      </c>
      <c r="AD260" s="144">
        <v>1785.1413565000012</v>
      </c>
      <c r="AE260" s="143">
        <v>182599.60999999978</v>
      </c>
      <c r="AF260" s="138">
        <v>12968.089591699993</v>
      </c>
      <c r="AG260" s="144">
        <v>7797.6649340999938</v>
      </c>
      <c r="AH260" s="143">
        <v>54061.96000000005</v>
      </c>
      <c r="AI260" s="138">
        <v>3687.5348886000015</v>
      </c>
      <c r="AJ260" s="144">
        <v>1447.348934800001</v>
      </c>
      <c r="AK260" s="123">
        <v>187763.53999999995</v>
      </c>
      <c r="AL260" s="124">
        <v>13400.311617199975</v>
      </c>
      <c r="AM260" s="125">
        <v>6416.5772493000013</v>
      </c>
      <c r="AN260" s="139">
        <v>149006.66999999995</v>
      </c>
      <c r="AO260" s="138">
        <v>10642.290131699983</v>
      </c>
      <c r="AP260" s="125">
        <v>5374.6533966999932</v>
      </c>
      <c r="AQ260" s="139">
        <v>254902.22000000006</v>
      </c>
      <c r="AR260" s="138">
        <v>18515.289521599982</v>
      </c>
      <c r="AS260" s="125">
        <v>9417.0013320999969</v>
      </c>
      <c r="AT260" s="139">
        <v>208488.76999999996</v>
      </c>
      <c r="AU260" s="138">
        <v>14793.691593099995</v>
      </c>
      <c r="AV260" s="125">
        <v>6472.3204498999958</v>
      </c>
    </row>
    <row r="261" spans="1:48" x14ac:dyDescent="0.25">
      <c r="A261" s="13">
        <v>246</v>
      </c>
      <c r="B261" s="56" t="s">
        <v>459</v>
      </c>
      <c r="C261" s="121">
        <v>243</v>
      </c>
      <c r="D261" s="81">
        <v>0.8</v>
      </c>
      <c r="E261" s="81" t="s">
        <v>688</v>
      </c>
      <c r="F261" s="66">
        <v>40575</v>
      </c>
      <c r="G261" s="66">
        <v>40575</v>
      </c>
      <c r="H261" s="83" t="s">
        <v>282</v>
      </c>
      <c r="I261" s="63">
        <f t="shared" si="55"/>
        <v>2765511.4</v>
      </c>
      <c r="J261" s="15">
        <f t="shared" si="56"/>
        <v>320284.30181799986</v>
      </c>
      <c r="K261" s="16">
        <f>J261/I261</f>
        <v>0.11581377021913555</v>
      </c>
      <c r="L261" s="17">
        <f t="shared" si="57"/>
        <v>235846.73973999999</v>
      </c>
      <c r="M261" s="123">
        <v>380131.80000000034</v>
      </c>
      <c r="N261" s="124">
        <v>45085.625645999979</v>
      </c>
      <c r="O261" s="125">
        <v>33961.791649999985</v>
      </c>
      <c r="P261" s="123">
        <v>344763.40000000014</v>
      </c>
      <c r="Q261" s="124">
        <v>40700.702217999955</v>
      </c>
      <c r="R261" s="125">
        <v>32132.229416000002</v>
      </c>
      <c r="S261" s="123">
        <v>231846.79999999978</v>
      </c>
      <c r="T261" s="124">
        <v>26820.372879999995</v>
      </c>
      <c r="U261" s="125">
        <v>21488.09936199999</v>
      </c>
      <c r="V261" s="123">
        <v>236337.39999999985</v>
      </c>
      <c r="W261" s="124">
        <v>27374.932977999983</v>
      </c>
      <c r="X261" s="125">
        <v>22522.518145999969</v>
      </c>
      <c r="Y261" s="123">
        <v>213451.40000000017</v>
      </c>
      <c r="Z261" s="124">
        <v>24091.097849999998</v>
      </c>
      <c r="AA261" s="125">
        <v>18867.353062000024</v>
      </c>
      <c r="AB261" s="123">
        <v>102229.19999999982</v>
      </c>
      <c r="AC261" s="124">
        <v>10965.916776000004</v>
      </c>
      <c r="AD261" s="125">
        <v>7426.1821819999986</v>
      </c>
      <c r="AE261" s="123">
        <v>216757.79999999993</v>
      </c>
      <c r="AF261" s="124">
        <v>24973.799333999992</v>
      </c>
      <c r="AG261" s="125">
        <v>18635.563155999997</v>
      </c>
      <c r="AH261" s="123">
        <v>99803.600000000093</v>
      </c>
      <c r="AI261" s="124">
        <v>10738.930387999995</v>
      </c>
      <c r="AJ261" s="125">
        <v>6534.9359580000064</v>
      </c>
      <c r="AK261" s="123">
        <v>225345.79999999984</v>
      </c>
      <c r="AL261" s="124">
        <v>25719.893746000034</v>
      </c>
      <c r="AM261" s="125">
        <v>17380.870434000008</v>
      </c>
      <c r="AN261" s="139">
        <v>207181.19999999972</v>
      </c>
      <c r="AO261" s="138">
        <v>23944.13933200001</v>
      </c>
      <c r="AP261" s="125">
        <v>16591.346122000003</v>
      </c>
      <c r="AQ261" s="139">
        <v>276962.40000000014</v>
      </c>
      <c r="AR261" s="138">
        <v>32752.024683999938</v>
      </c>
      <c r="AS261" s="125">
        <v>22659.752833999974</v>
      </c>
      <c r="AT261" s="139">
        <v>230700.59999999995</v>
      </c>
      <c r="AU261" s="138">
        <v>27116.865986000015</v>
      </c>
      <c r="AV261" s="125">
        <v>17646.09741799999</v>
      </c>
    </row>
    <row r="262" spans="1:48" x14ac:dyDescent="0.25">
      <c r="A262" s="7">
        <v>247</v>
      </c>
      <c r="B262" s="56" t="s">
        <v>458</v>
      </c>
      <c r="C262" s="121">
        <v>246</v>
      </c>
      <c r="D262" s="81">
        <v>0.25</v>
      </c>
      <c r="E262" s="81" t="s">
        <v>688</v>
      </c>
      <c r="F262" s="66">
        <v>40099</v>
      </c>
      <c r="G262" s="66">
        <v>40513</v>
      </c>
      <c r="H262" s="83" t="s">
        <v>280</v>
      </c>
      <c r="I262" s="63">
        <f t="shared" si="55"/>
        <v>199999.99988465989</v>
      </c>
      <c r="J262" s="15">
        <f t="shared" si="56"/>
        <v>13027.999992486746</v>
      </c>
      <c r="K262" s="16">
        <f t="shared" si="49"/>
        <v>6.5140000000000003E-2</v>
      </c>
      <c r="L262" s="17">
        <f t="shared" si="57"/>
        <v>7470.0141830834455</v>
      </c>
      <c r="M262" s="123">
        <v>30813.327071999996</v>
      </c>
      <c r="N262" s="124">
        <v>2007.1801254700813</v>
      </c>
      <c r="O262" s="125">
        <v>1131.1711779792674</v>
      </c>
      <c r="P262" s="123">
        <v>31044.898487520015</v>
      </c>
      <c r="Q262" s="124">
        <v>2022.2646874770555</v>
      </c>
      <c r="R262" s="125">
        <v>1327.8240589055033</v>
      </c>
      <c r="S262" s="123">
        <v>22394.097933119981</v>
      </c>
      <c r="T262" s="124">
        <v>1458.7515393634369</v>
      </c>
      <c r="U262" s="125">
        <v>961.95229401913957</v>
      </c>
      <c r="V262" s="123">
        <v>29063.387328480021</v>
      </c>
      <c r="W262" s="124">
        <v>1893.1890505771876</v>
      </c>
      <c r="X262" s="125">
        <v>1248.2749156717136</v>
      </c>
      <c r="Y262" s="123">
        <v>20025.783760319988</v>
      </c>
      <c r="Z262" s="124">
        <v>1304.4795541472445</v>
      </c>
      <c r="AA262" s="125">
        <v>874.01563064624099</v>
      </c>
      <c r="AB262" s="123">
        <v>7872.1494955199978</v>
      </c>
      <c r="AC262" s="124">
        <v>512.79181813817252</v>
      </c>
      <c r="AD262" s="125">
        <v>251.00373949045928</v>
      </c>
      <c r="AE262" s="123">
        <v>10076.725720799997</v>
      </c>
      <c r="AF262" s="124">
        <v>656.39791345291178</v>
      </c>
      <c r="AG262" s="125">
        <v>338.51434735591204</v>
      </c>
      <c r="AH262" s="123">
        <v>3925.7617636800032</v>
      </c>
      <c r="AI262" s="124">
        <v>255.72412128611506</v>
      </c>
      <c r="AJ262" s="125">
        <v>78.389578195747262</v>
      </c>
      <c r="AK262" s="123">
        <v>17489.74555872002</v>
      </c>
      <c r="AL262" s="124">
        <v>1139.2820256950204</v>
      </c>
      <c r="AM262" s="125">
        <v>475.27857599817639</v>
      </c>
      <c r="AN262" s="139">
        <v>16167.578064499998</v>
      </c>
      <c r="AO262" s="138">
        <v>1053.1560351215296</v>
      </c>
      <c r="AP262" s="125">
        <v>455.16686915911845</v>
      </c>
      <c r="AQ262" s="139">
        <v>11126.544699999875</v>
      </c>
      <c r="AR262" s="138">
        <v>724.78312175799181</v>
      </c>
      <c r="AS262" s="125">
        <v>328.42299566216616</v>
      </c>
      <c r="AT262" s="139">
        <v>0</v>
      </c>
      <c r="AU262" s="138">
        <v>0</v>
      </c>
      <c r="AV262" s="125">
        <v>0</v>
      </c>
    </row>
    <row r="263" spans="1:48" x14ac:dyDescent="0.25">
      <c r="A263" s="7">
        <v>248</v>
      </c>
      <c r="B263" s="56" t="s">
        <v>458</v>
      </c>
      <c r="C263" s="121">
        <v>247</v>
      </c>
      <c r="D263" s="81">
        <v>0.25</v>
      </c>
      <c r="E263" s="81" t="s">
        <v>688</v>
      </c>
      <c r="F263" s="66">
        <v>40785</v>
      </c>
      <c r="G263" s="66">
        <v>40785</v>
      </c>
      <c r="H263" s="83" t="s">
        <v>281</v>
      </c>
      <c r="I263" s="63">
        <f t="shared" si="55"/>
        <v>199999.99961943997</v>
      </c>
      <c r="J263" s="15">
        <f t="shared" si="56"/>
        <v>21715.999991252778</v>
      </c>
      <c r="K263" s="16">
        <f t="shared" si="49"/>
        <v>0.10858000016286994</v>
      </c>
      <c r="L263" s="17">
        <f t="shared" si="57"/>
        <v>16090.936894102348</v>
      </c>
      <c r="M263" s="123">
        <v>26881.581474720017</v>
      </c>
      <c r="N263" s="124">
        <v>2918.8021165250966</v>
      </c>
      <c r="O263" s="125">
        <v>2152.5175260047363</v>
      </c>
      <c r="P263" s="123">
        <v>30454.164539999958</v>
      </c>
      <c r="Q263" s="124">
        <v>3306.713185753199</v>
      </c>
      <c r="R263" s="125">
        <v>2633.7001950540293</v>
      </c>
      <c r="S263" s="123">
        <v>20211.353866079993</v>
      </c>
      <c r="T263" s="124">
        <v>2194.5488027789652</v>
      </c>
      <c r="U263" s="125">
        <v>1746.1622872085188</v>
      </c>
      <c r="V263" s="123">
        <v>26791.832216159986</v>
      </c>
      <c r="W263" s="124">
        <v>2909.057142030651</v>
      </c>
      <c r="X263" s="125">
        <v>2322.8951736757108</v>
      </c>
      <c r="Y263" s="123">
        <v>19045.032255359991</v>
      </c>
      <c r="Z263" s="124">
        <v>2067.9096022869885</v>
      </c>
      <c r="AA263" s="125">
        <v>1624.7983805873575</v>
      </c>
      <c r="AB263" s="123">
        <v>8468.5504161600056</v>
      </c>
      <c r="AC263" s="124">
        <v>919.51520418665314</v>
      </c>
      <c r="AD263" s="125">
        <v>632.28069239722583</v>
      </c>
      <c r="AE263" s="123">
        <v>9009.060799679999</v>
      </c>
      <c r="AF263" s="124">
        <v>978.20382162925421</v>
      </c>
      <c r="AG263" s="125">
        <v>698.26492037217588</v>
      </c>
      <c r="AH263" s="123">
        <v>4162.1856206399989</v>
      </c>
      <c r="AI263" s="124">
        <v>451.930114689091</v>
      </c>
      <c r="AJ263" s="125">
        <v>259.42705235429742</v>
      </c>
      <c r="AK263" s="123">
        <v>16687.361767680002</v>
      </c>
      <c r="AL263" s="124">
        <v>1811.9137407346939</v>
      </c>
      <c r="AM263" s="125">
        <v>1183.8367889320184</v>
      </c>
      <c r="AN263" s="139">
        <v>15439.528092879995</v>
      </c>
      <c r="AO263" s="138">
        <v>1676.4239603249121</v>
      </c>
      <c r="AP263" s="125">
        <v>1104.3096569392972</v>
      </c>
      <c r="AQ263" s="139">
        <v>17103.058570080004</v>
      </c>
      <c r="AR263" s="138">
        <v>1857.0500995392881</v>
      </c>
      <c r="AS263" s="125">
        <v>1291.2900105537208</v>
      </c>
      <c r="AT263" s="139">
        <v>5746.29</v>
      </c>
      <c r="AU263" s="138">
        <v>623.93220077398621</v>
      </c>
      <c r="AV263" s="125">
        <v>441.45421002326168</v>
      </c>
    </row>
    <row r="264" spans="1:48" x14ac:dyDescent="0.25">
      <c r="A264" s="13">
        <v>249</v>
      </c>
      <c r="B264" s="56" t="s">
        <v>162</v>
      </c>
      <c r="C264" s="121">
        <v>290</v>
      </c>
      <c r="D264" s="81">
        <v>1.8</v>
      </c>
      <c r="E264" s="81"/>
      <c r="F264" s="66">
        <v>37525</v>
      </c>
      <c r="G264" s="66">
        <v>37525</v>
      </c>
      <c r="H264" s="83" t="s">
        <v>578</v>
      </c>
      <c r="I264" s="63">
        <f t="shared" si="55"/>
        <v>4226726.1976809995</v>
      </c>
      <c r="J264" s="15">
        <f t="shared" si="56"/>
        <v>470011.95318212721</v>
      </c>
      <c r="K264" s="16">
        <f t="shared" si="49"/>
        <v>0.11120000000000002</v>
      </c>
      <c r="L264" s="17">
        <f t="shared" si="57"/>
        <v>344931.58651186497</v>
      </c>
      <c r="M264" s="123">
        <v>551564.98946569988</v>
      </c>
      <c r="N264" s="124">
        <v>61334.026828585884</v>
      </c>
      <c r="O264" s="125">
        <v>45533.101665584967</v>
      </c>
      <c r="P264" s="123">
        <v>603336.99968020024</v>
      </c>
      <c r="Q264" s="124">
        <v>67091.074364438216</v>
      </c>
      <c r="R264" s="125">
        <v>53040.251165368216</v>
      </c>
      <c r="S264" s="123">
        <v>406245.99968840001</v>
      </c>
      <c r="T264" s="124">
        <v>45174.555165350059</v>
      </c>
      <c r="U264" s="125">
        <v>35887.298949906493</v>
      </c>
      <c r="V264" s="123">
        <v>339609.00022870005</v>
      </c>
      <c r="W264" s="124">
        <v>37764.520825431471</v>
      </c>
      <c r="X264" s="125">
        <v>30834.743239282208</v>
      </c>
      <c r="Y264" s="123">
        <v>339351.00010479963</v>
      </c>
      <c r="Z264" s="124">
        <v>37735.831211653734</v>
      </c>
      <c r="AA264" s="125">
        <v>29937.93504626289</v>
      </c>
      <c r="AB264" s="123">
        <v>165281.98966570001</v>
      </c>
      <c r="AC264" s="124">
        <v>18379.357250825822</v>
      </c>
      <c r="AD264" s="125">
        <v>12875.630017735713</v>
      </c>
      <c r="AE264" s="123">
        <v>326085.00060109986</v>
      </c>
      <c r="AF264" s="124">
        <v>36260.652066842318</v>
      </c>
      <c r="AG264" s="125">
        <v>26393.811469453856</v>
      </c>
      <c r="AH264" s="123">
        <v>111577.00005340004</v>
      </c>
      <c r="AI264" s="124">
        <v>12407.362405938075</v>
      </c>
      <c r="AJ264" s="125">
        <v>7748.9430065746301</v>
      </c>
      <c r="AK264" s="123">
        <v>285956.9997561003</v>
      </c>
      <c r="AL264" s="124">
        <v>31798.418372878263</v>
      </c>
      <c r="AM264" s="125">
        <v>21002.376023559933</v>
      </c>
      <c r="AN264" s="139">
        <v>325970.79973549984</v>
      </c>
      <c r="AO264" s="138">
        <v>36247.952930587606</v>
      </c>
      <c r="AP264" s="125">
        <v>24333.972103049691</v>
      </c>
      <c r="AQ264" s="139">
        <v>392728.60904939991</v>
      </c>
      <c r="AR264" s="138">
        <v>43671.421326293239</v>
      </c>
      <c r="AS264" s="125">
        <v>30108.914060774434</v>
      </c>
      <c r="AT264" s="139">
        <v>379017.80965199973</v>
      </c>
      <c r="AU264" s="138">
        <v>42146.780433302381</v>
      </c>
      <c r="AV264" s="125">
        <v>27234.609764311946</v>
      </c>
    </row>
    <row r="265" spans="1:48" x14ac:dyDescent="0.25">
      <c r="A265" s="7">
        <v>250</v>
      </c>
      <c r="B265" s="56" t="s">
        <v>163</v>
      </c>
      <c r="C265" s="121">
        <v>291</v>
      </c>
      <c r="D265" s="81">
        <v>1.8</v>
      </c>
      <c r="E265" s="81"/>
      <c r="F265" s="66">
        <v>37567</v>
      </c>
      <c r="G265" s="66">
        <v>37567</v>
      </c>
      <c r="H265" s="83" t="s">
        <v>579</v>
      </c>
      <c r="I265" s="63">
        <f t="shared" si="55"/>
        <v>4355778.4211973008</v>
      </c>
      <c r="J265" s="15">
        <f t="shared" si="56"/>
        <v>484362.56043713994</v>
      </c>
      <c r="K265" s="16">
        <f t="shared" ref="K265:K298" si="58">J265/I265</f>
        <v>0.11120000000000002</v>
      </c>
      <c r="L265" s="17">
        <f t="shared" si="57"/>
        <v>354986.21267278545</v>
      </c>
      <c r="M265" s="123">
        <v>614401.99926640082</v>
      </c>
      <c r="N265" s="124">
        <v>68321.502318423678</v>
      </c>
      <c r="O265" s="125">
        <v>50650.92383409437</v>
      </c>
      <c r="P265" s="123">
        <v>616508.00072699971</v>
      </c>
      <c r="Q265" s="124">
        <v>68555.689680842392</v>
      </c>
      <c r="R265" s="125">
        <v>54075.050759372774</v>
      </c>
      <c r="S265" s="123">
        <v>391041.99982549937</v>
      </c>
      <c r="T265" s="124">
        <v>43483.870380595632</v>
      </c>
      <c r="U265" s="125">
        <v>34599.493974561534</v>
      </c>
      <c r="V265" s="123">
        <v>355292.00019230007</v>
      </c>
      <c r="W265" s="124">
        <v>39508.47042138379</v>
      </c>
      <c r="X265" s="125">
        <v>32239.095120827373</v>
      </c>
      <c r="Y265" s="123">
        <v>324208.01991270069</v>
      </c>
      <c r="Z265" s="124">
        <v>36051.931814292235</v>
      </c>
      <c r="AA265" s="125">
        <v>28613.664927127727</v>
      </c>
      <c r="AB265" s="123">
        <v>161386.99994809998</v>
      </c>
      <c r="AC265" s="124">
        <v>17946.234394228723</v>
      </c>
      <c r="AD265" s="125">
        <v>12546.55260900939</v>
      </c>
      <c r="AE265" s="123">
        <v>330810.9905151999</v>
      </c>
      <c r="AF265" s="124">
        <v>36786.182145290251</v>
      </c>
      <c r="AG265" s="125">
        <v>26774.733954356907</v>
      </c>
      <c r="AH265" s="123">
        <v>113562.00020430001</v>
      </c>
      <c r="AI265" s="124">
        <v>12628.094422718155</v>
      </c>
      <c r="AJ265" s="125">
        <v>7900.8833149893471</v>
      </c>
      <c r="AK265" s="123">
        <v>314807.98940839985</v>
      </c>
      <c r="AL265" s="124">
        <v>35006.648422214144</v>
      </c>
      <c r="AM265" s="125">
        <v>23175.973104366152</v>
      </c>
      <c r="AN265" s="139">
        <v>346778.62047310034</v>
      </c>
      <c r="AO265" s="138">
        <v>38561.782596608777</v>
      </c>
      <c r="AP265" s="125">
        <v>25902.301333031421</v>
      </c>
      <c r="AQ265" s="139">
        <v>412039.7996996998</v>
      </c>
      <c r="AR265" s="138">
        <v>45818.825726606658</v>
      </c>
      <c r="AS265" s="125">
        <v>31652.448192654709</v>
      </c>
      <c r="AT265" s="139">
        <v>374940.00102459983</v>
      </c>
      <c r="AU265" s="138">
        <v>41693.328113935466</v>
      </c>
      <c r="AV265" s="125">
        <v>26855.091548393735</v>
      </c>
    </row>
    <row r="266" spans="1:48" x14ac:dyDescent="0.25">
      <c r="A266" s="7">
        <v>251</v>
      </c>
      <c r="B266" s="56" t="s">
        <v>164</v>
      </c>
      <c r="C266" s="121">
        <v>292</v>
      </c>
      <c r="D266" s="81">
        <v>1.8</v>
      </c>
      <c r="E266" s="81"/>
      <c r="F266" s="66">
        <v>37567</v>
      </c>
      <c r="G266" s="66">
        <v>37567</v>
      </c>
      <c r="H266" s="83" t="s">
        <v>580</v>
      </c>
      <c r="I266" s="63">
        <f t="shared" si="55"/>
        <v>4457275.0318630012</v>
      </c>
      <c r="J266" s="15">
        <f t="shared" si="56"/>
        <v>495648.98354316544</v>
      </c>
      <c r="K266" s="16">
        <f t="shared" si="58"/>
        <v>0.11119999999999994</v>
      </c>
      <c r="L266" s="17">
        <f t="shared" si="57"/>
        <v>363231.48438498587</v>
      </c>
      <c r="M266" s="123">
        <v>589103.00099510024</v>
      </c>
      <c r="N266" s="124">
        <v>65508.25371065511</v>
      </c>
      <c r="O266" s="125">
        <v>48565.289939588452</v>
      </c>
      <c r="P266" s="123">
        <v>627733.9996076005</v>
      </c>
      <c r="Q266" s="124">
        <v>69804.020756364975</v>
      </c>
      <c r="R266" s="125">
        <v>55059.703770484179</v>
      </c>
      <c r="S266" s="123">
        <v>406244.99930580024</v>
      </c>
      <c r="T266" s="124">
        <v>45174.443922804967</v>
      </c>
      <c r="U266" s="125">
        <v>35944.659172059604</v>
      </c>
      <c r="V266" s="123">
        <v>363550.0007051999</v>
      </c>
      <c r="W266" s="124">
        <v>40426.760078418243</v>
      </c>
      <c r="X266" s="125">
        <v>32988.423740373757</v>
      </c>
      <c r="Y266" s="123">
        <v>343897.00084449968</v>
      </c>
      <c r="Z266" s="124">
        <v>38241.346493908386</v>
      </c>
      <c r="AA266" s="125">
        <v>30351.357607561302</v>
      </c>
      <c r="AB266" s="123">
        <v>171563.99995870001</v>
      </c>
      <c r="AC266" s="124">
        <v>19077.916795407433</v>
      </c>
      <c r="AD266" s="125">
        <v>13337.733225036141</v>
      </c>
      <c r="AE266" s="123">
        <v>345516.00997830014</v>
      </c>
      <c r="AF266" s="124">
        <v>38421.380309586966</v>
      </c>
      <c r="AG266" s="125">
        <v>27964.908994527032</v>
      </c>
      <c r="AH266" s="123">
        <v>118828.0002392999</v>
      </c>
      <c r="AI266" s="124">
        <v>13213.673626610163</v>
      </c>
      <c r="AJ266" s="125">
        <v>8267.2563247547569</v>
      </c>
      <c r="AK266" s="123">
        <v>316951.9996750998</v>
      </c>
      <c r="AL266" s="124">
        <v>35245.062363871104</v>
      </c>
      <c r="AM266" s="125">
        <v>23333.81383887741</v>
      </c>
      <c r="AN266" s="139">
        <v>356024.21018300031</v>
      </c>
      <c r="AO266" s="138">
        <v>39589.892172349624</v>
      </c>
      <c r="AP266" s="125">
        <v>26592.891918895406</v>
      </c>
      <c r="AQ266" s="139">
        <v>432444.80964560068</v>
      </c>
      <c r="AR266" s="138">
        <v>48087.862832590712</v>
      </c>
      <c r="AS266" s="125">
        <v>33219.938810421605</v>
      </c>
      <c r="AT266" s="139">
        <v>385417.00072479981</v>
      </c>
      <c r="AU266" s="138">
        <v>42858.370480597761</v>
      </c>
      <c r="AV266" s="125">
        <v>27605.507042406171</v>
      </c>
    </row>
    <row r="267" spans="1:48" x14ac:dyDescent="0.25">
      <c r="A267" s="13">
        <v>252</v>
      </c>
      <c r="B267" s="56" t="s">
        <v>165</v>
      </c>
      <c r="C267" s="121">
        <v>293</v>
      </c>
      <c r="D267" s="81">
        <v>1.8</v>
      </c>
      <c r="E267" s="81"/>
      <c r="F267" s="66">
        <v>37525</v>
      </c>
      <c r="G267" s="66">
        <v>37525</v>
      </c>
      <c r="H267" s="83" t="s">
        <v>581</v>
      </c>
      <c r="I267" s="63">
        <f t="shared" si="55"/>
        <v>4098451.0699788984</v>
      </c>
      <c r="J267" s="15">
        <f t="shared" si="56"/>
        <v>455747.75898165366</v>
      </c>
      <c r="K267" s="16">
        <f t="shared" si="58"/>
        <v>0.11120000000000003</v>
      </c>
      <c r="L267" s="17">
        <f t="shared" si="57"/>
        <v>333571.52272106882</v>
      </c>
      <c r="M267" s="123">
        <v>567650.01133490028</v>
      </c>
      <c r="N267" s="124">
        <v>63122.681260440848</v>
      </c>
      <c r="O267" s="125">
        <v>46860.961392091289</v>
      </c>
      <c r="P267" s="123">
        <v>563466.9984794996</v>
      </c>
      <c r="Q267" s="124">
        <v>62657.530230920405</v>
      </c>
      <c r="R267" s="125">
        <v>49535.220181432152</v>
      </c>
      <c r="S267" s="123">
        <v>376142.00993359991</v>
      </c>
      <c r="T267" s="124">
        <v>41826.991504616301</v>
      </c>
      <c r="U267" s="125">
        <v>33227.947520613387</v>
      </c>
      <c r="V267" s="123">
        <v>326309.01027119975</v>
      </c>
      <c r="W267" s="124">
        <v>36285.561942157452</v>
      </c>
      <c r="X267" s="125">
        <v>29627.172841708365</v>
      </c>
      <c r="Y267" s="123">
        <v>300449.99941329961</v>
      </c>
      <c r="Z267" s="124">
        <v>33410.039934758963</v>
      </c>
      <c r="AA267" s="125">
        <v>26506.0440791617</v>
      </c>
      <c r="AB267" s="123">
        <v>147511.99013120012</v>
      </c>
      <c r="AC267" s="124">
        <v>16403.333302589439</v>
      </c>
      <c r="AD267" s="125">
        <v>11491.32952688534</v>
      </c>
      <c r="AE267" s="123">
        <v>311069.01074239984</v>
      </c>
      <c r="AF267" s="124">
        <v>34590.873994554873</v>
      </c>
      <c r="AG267" s="125">
        <v>25178.394616058777</v>
      </c>
      <c r="AH267" s="123">
        <v>117040.00980079977</v>
      </c>
      <c r="AI267" s="124">
        <v>13014.849089848958</v>
      </c>
      <c r="AJ267" s="125">
        <v>8128.3451338525301</v>
      </c>
      <c r="AK267" s="123">
        <v>282857.00063909992</v>
      </c>
      <c r="AL267" s="124">
        <v>31453.698471067913</v>
      </c>
      <c r="AM267" s="125">
        <v>20774.693724524048</v>
      </c>
      <c r="AN267" s="139">
        <v>318544.80988720001</v>
      </c>
      <c r="AO267" s="138">
        <v>35422.182859456625</v>
      </c>
      <c r="AP267" s="125">
        <v>23779.61622221976</v>
      </c>
      <c r="AQ267" s="139">
        <v>391219.20964539953</v>
      </c>
      <c r="AR267" s="138">
        <v>43503.576112568429</v>
      </c>
      <c r="AS267" s="125">
        <v>29993.194513202212</v>
      </c>
      <c r="AT267" s="139">
        <v>396191.00970029994</v>
      </c>
      <c r="AU267" s="138">
        <v>44056.440278673348</v>
      </c>
      <c r="AV267" s="125">
        <v>28468.602969319196</v>
      </c>
    </row>
    <row r="268" spans="1:48" x14ac:dyDescent="0.25">
      <c r="A268" s="7">
        <v>253</v>
      </c>
      <c r="B268" s="56" t="s">
        <v>166</v>
      </c>
      <c r="C268" s="121">
        <v>294</v>
      </c>
      <c r="D268" s="81">
        <v>1.8</v>
      </c>
      <c r="E268" s="81"/>
      <c r="F268" s="66">
        <v>37525</v>
      </c>
      <c r="G268" s="66">
        <v>37525</v>
      </c>
      <c r="H268" s="83" t="s">
        <v>582</v>
      </c>
      <c r="I268" s="63">
        <f t="shared" si="55"/>
        <v>4160097.6214430993</v>
      </c>
      <c r="J268" s="15">
        <f t="shared" si="56"/>
        <v>462602.85550447251</v>
      </c>
      <c r="K268" s="16">
        <f t="shared" si="58"/>
        <v>0.11119999999999997</v>
      </c>
      <c r="L268" s="17">
        <f t="shared" si="57"/>
        <v>338801.78402625734</v>
      </c>
      <c r="M268" s="123">
        <v>567493.99937430013</v>
      </c>
      <c r="N268" s="124">
        <v>63105.33273042216</v>
      </c>
      <c r="O268" s="125">
        <v>46848.082205390994</v>
      </c>
      <c r="P268" s="123">
        <v>578078.01152499963</v>
      </c>
      <c r="Q268" s="124">
        <v>64282.274881580044</v>
      </c>
      <c r="R268" s="125">
        <v>50819.696025125886</v>
      </c>
      <c r="S268" s="123">
        <v>372749.0001654001</v>
      </c>
      <c r="T268" s="124">
        <v>41449.688818392468</v>
      </c>
      <c r="U268" s="125">
        <v>32928.212985426333</v>
      </c>
      <c r="V268" s="123">
        <v>334931.00014559983</v>
      </c>
      <c r="W268" s="124">
        <v>37244.327216190664</v>
      </c>
      <c r="X268" s="125">
        <v>30410.004992237082</v>
      </c>
      <c r="Y268" s="123">
        <v>313074.01052950002</v>
      </c>
      <c r="Z268" s="124">
        <v>34813.829970880368</v>
      </c>
      <c r="AA268" s="125">
        <v>27619.748841210694</v>
      </c>
      <c r="AB268" s="123">
        <v>160595.00026710005</v>
      </c>
      <c r="AC268" s="124">
        <v>17858.164029701511</v>
      </c>
      <c r="AD268" s="125">
        <v>12510.508920628494</v>
      </c>
      <c r="AE268" s="123">
        <v>316639.00965730048</v>
      </c>
      <c r="AF268" s="124">
        <v>35210.257873891758</v>
      </c>
      <c r="AG268" s="125">
        <v>25629.238724155584</v>
      </c>
      <c r="AH268" s="123">
        <v>104016.99989180001</v>
      </c>
      <c r="AI268" s="124">
        <v>11566.690387968158</v>
      </c>
      <c r="AJ268" s="125">
        <v>7223.9063919099499</v>
      </c>
      <c r="AK268" s="123">
        <v>302481.99069389998</v>
      </c>
      <c r="AL268" s="124">
        <v>33635.997365161675</v>
      </c>
      <c r="AM268" s="125">
        <v>22216.069249297987</v>
      </c>
      <c r="AN268" s="139">
        <v>332983.78995930008</v>
      </c>
      <c r="AO268" s="138">
        <v>37027.797443474163</v>
      </c>
      <c r="AP268" s="125">
        <v>24857.497242711164</v>
      </c>
      <c r="AQ268" s="139">
        <v>395609.20013469923</v>
      </c>
      <c r="AR268" s="138">
        <v>43991.74305497863</v>
      </c>
      <c r="AS268" s="125">
        <v>30329.75732863844</v>
      </c>
      <c r="AT268" s="139">
        <v>381445.60909920011</v>
      </c>
      <c r="AU268" s="138">
        <v>42416.75173183102</v>
      </c>
      <c r="AV268" s="125">
        <v>27409.061119524686</v>
      </c>
    </row>
    <row r="269" spans="1:48" x14ac:dyDescent="0.25">
      <c r="A269" s="7">
        <v>254</v>
      </c>
      <c r="B269" s="56" t="s">
        <v>167</v>
      </c>
      <c r="C269" s="121">
        <v>295</v>
      </c>
      <c r="D269" s="81">
        <v>1.8</v>
      </c>
      <c r="E269" s="81"/>
      <c r="F269" s="66">
        <v>37525</v>
      </c>
      <c r="G269" s="66">
        <v>37525</v>
      </c>
      <c r="H269" s="83" t="s">
        <v>583</v>
      </c>
      <c r="I269" s="63">
        <f t="shared" si="55"/>
        <v>4208145.5790862981</v>
      </c>
      <c r="J269" s="15">
        <f t="shared" si="56"/>
        <v>467945.78839439666</v>
      </c>
      <c r="K269" s="16">
        <f t="shared" si="58"/>
        <v>0.11120000000000008</v>
      </c>
      <c r="L269" s="17">
        <f t="shared" si="57"/>
        <v>343230.17598827108</v>
      </c>
      <c r="M269" s="123">
        <v>557485.00013449951</v>
      </c>
      <c r="N269" s="124">
        <v>61992.332014956424</v>
      </c>
      <c r="O269" s="125">
        <v>46021.813699141596</v>
      </c>
      <c r="P269" s="123">
        <v>599876.99924299936</v>
      </c>
      <c r="Q269" s="124">
        <v>66706.322315821584</v>
      </c>
      <c r="R269" s="125">
        <v>52736.077391324368</v>
      </c>
      <c r="S269" s="123">
        <v>387328.99007449945</v>
      </c>
      <c r="T269" s="124">
        <v>43070.98369628442</v>
      </c>
      <c r="U269" s="125">
        <v>34216.19233033224</v>
      </c>
      <c r="V269" s="123">
        <v>342312.98995140026</v>
      </c>
      <c r="W269" s="124">
        <v>38065.204482595742</v>
      </c>
      <c r="X269" s="125">
        <v>31080.251540794889</v>
      </c>
      <c r="Y269" s="123">
        <v>328016.99929979985</v>
      </c>
      <c r="Z269" s="124">
        <v>36475.490322137797</v>
      </c>
      <c r="AA269" s="125">
        <v>28938.036475738721</v>
      </c>
      <c r="AB269" s="123">
        <v>163946.99959139997</v>
      </c>
      <c r="AC269" s="124">
        <v>18230.906354563678</v>
      </c>
      <c r="AD269" s="125">
        <v>12771.632974162332</v>
      </c>
      <c r="AE269" s="123">
        <v>328041.00034879992</v>
      </c>
      <c r="AF269" s="124">
        <v>36478.15923878656</v>
      </c>
      <c r="AG269" s="125">
        <v>26552.133037382886</v>
      </c>
      <c r="AH269" s="123">
        <v>112583.99005599994</v>
      </c>
      <c r="AI269" s="124">
        <v>12519.339694227205</v>
      </c>
      <c r="AJ269" s="125">
        <v>7818.8777434284939</v>
      </c>
      <c r="AK269" s="123">
        <v>292112.00063390017</v>
      </c>
      <c r="AL269" s="124">
        <v>32482.854470489659</v>
      </c>
      <c r="AM269" s="125">
        <v>21454.435749207511</v>
      </c>
      <c r="AN269" s="139">
        <v>337705.7098234999</v>
      </c>
      <c r="AO269" s="138">
        <v>37552.874932373197</v>
      </c>
      <c r="AP269" s="125">
        <v>25209.992209582022</v>
      </c>
      <c r="AQ269" s="139">
        <v>397335.79034999985</v>
      </c>
      <c r="AR269" s="138">
        <v>44183.739886920026</v>
      </c>
      <c r="AS269" s="125">
        <v>30462.128017274354</v>
      </c>
      <c r="AT269" s="139">
        <v>361399.10957950016</v>
      </c>
      <c r="AU269" s="138">
        <v>40187.58098524034</v>
      </c>
      <c r="AV269" s="125">
        <v>25968.604819901706</v>
      </c>
    </row>
    <row r="270" spans="1:48" x14ac:dyDescent="0.25">
      <c r="A270" s="13">
        <v>255</v>
      </c>
      <c r="B270" s="56" t="s">
        <v>168</v>
      </c>
      <c r="C270" s="121">
        <v>296</v>
      </c>
      <c r="D270" s="81">
        <v>1.8</v>
      </c>
      <c r="E270" s="81"/>
      <c r="F270" s="66">
        <v>37525</v>
      </c>
      <c r="G270" s="66">
        <v>37525</v>
      </c>
      <c r="H270" s="83" t="s">
        <v>584</v>
      </c>
      <c r="I270" s="63">
        <f t="shared" si="55"/>
        <v>4270239.6105644004</v>
      </c>
      <c r="J270" s="15">
        <f t="shared" si="56"/>
        <v>474850.64469476108</v>
      </c>
      <c r="K270" s="16">
        <f t="shared" si="58"/>
        <v>0.11119999999999994</v>
      </c>
      <c r="L270" s="17">
        <f t="shared" si="57"/>
        <v>348304.12631376757</v>
      </c>
      <c r="M270" s="123">
        <v>563860.99122480012</v>
      </c>
      <c r="N270" s="124">
        <v>62701.342224197761</v>
      </c>
      <c r="O270" s="125">
        <v>46548.168083617398</v>
      </c>
      <c r="P270" s="123">
        <v>597047.99951760052</v>
      </c>
      <c r="Q270" s="124">
        <v>66391.737546357035</v>
      </c>
      <c r="R270" s="125">
        <v>52487.37582641506</v>
      </c>
      <c r="S270" s="123">
        <v>404214.0102235002</v>
      </c>
      <c r="T270" s="124">
        <v>44948.597936853163</v>
      </c>
      <c r="U270" s="125">
        <v>35707.795364772028</v>
      </c>
      <c r="V270" s="123">
        <v>345657.9992716001</v>
      </c>
      <c r="W270" s="124">
        <v>38437.169519001887</v>
      </c>
      <c r="X270" s="125">
        <v>31383.961111065088</v>
      </c>
      <c r="Y270" s="123">
        <v>342869.00962529972</v>
      </c>
      <c r="Z270" s="124">
        <v>38127.033870333347</v>
      </c>
      <c r="AA270" s="125">
        <v>30248.297887345878</v>
      </c>
      <c r="AB270" s="123">
        <v>166135.02007620002</v>
      </c>
      <c r="AC270" s="124">
        <v>18474.214232473423</v>
      </c>
      <c r="AD270" s="125">
        <v>12942.081928032758</v>
      </c>
      <c r="AE270" s="123">
        <v>323479.99058279989</v>
      </c>
      <c r="AF270" s="124">
        <v>35970.974952807366</v>
      </c>
      <c r="AG270" s="125">
        <v>26182.958031923376</v>
      </c>
      <c r="AH270" s="123">
        <v>109379.00005509994</v>
      </c>
      <c r="AI270" s="124">
        <v>12162.944806127127</v>
      </c>
      <c r="AJ270" s="125">
        <v>7596.2934757067114</v>
      </c>
      <c r="AK270" s="123">
        <v>298508.97930639988</v>
      </c>
      <c r="AL270" s="124">
        <v>33194.198498871694</v>
      </c>
      <c r="AM270" s="125">
        <v>21924.267757545884</v>
      </c>
      <c r="AN270" s="139">
        <v>334596.39967320015</v>
      </c>
      <c r="AO270" s="138">
        <v>37207.119643659855</v>
      </c>
      <c r="AP270" s="125">
        <v>24977.879804051034</v>
      </c>
      <c r="AQ270" s="139">
        <v>402251.79003670043</v>
      </c>
      <c r="AR270" s="138">
        <v>44730.399052081062</v>
      </c>
      <c r="AS270" s="125">
        <v>30839.017830462959</v>
      </c>
      <c r="AT270" s="139">
        <v>382238.42097119987</v>
      </c>
      <c r="AU270" s="138">
        <v>42504.912411997422</v>
      </c>
      <c r="AV270" s="125">
        <v>27466.029212829413</v>
      </c>
    </row>
    <row r="271" spans="1:48" x14ac:dyDescent="0.25">
      <c r="A271" s="7">
        <v>256</v>
      </c>
      <c r="B271" s="56" t="s">
        <v>169</v>
      </c>
      <c r="C271" s="121">
        <v>297</v>
      </c>
      <c r="D271" s="81">
        <v>1.8</v>
      </c>
      <c r="E271" s="81"/>
      <c r="F271" s="66">
        <v>37525</v>
      </c>
      <c r="G271" s="66">
        <v>37525</v>
      </c>
      <c r="H271" s="83" t="s">
        <v>585</v>
      </c>
      <c r="I271" s="63">
        <f t="shared" si="55"/>
        <v>4336193.916168401</v>
      </c>
      <c r="J271" s="15">
        <f t="shared" si="56"/>
        <v>482184.76347792597</v>
      </c>
      <c r="K271" s="16">
        <f t="shared" si="58"/>
        <v>0.11119999999999995</v>
      </c>
      <c r="L271" s="17">
        <f t="shared" si="57"/>
        <v>352671.29963967804</v>
      </c>
      <c r="M271" s="123">
        <v>567217.20080810017</v>
      </c>
      <c r="N271" s="124">
        <v>63074.552729860792</v>
      </c>
      <c r="O271" s="125">
        <v>46781.87535755198</v>
      </c>
      <c r="P271" s="123">
        <v>598882.19284750021</v>
      </c>
      <c r="Q271" s="124">
        <v>66595.699844642033</v>
      </c>
      <c r="R271" s="125">
        <v>52567.607396006046</v>
      </c>
      <c r="S271" s="123">
        <v>396806.1989455992</v>
      </c>
      <c r="T271" s="124">
        <v>44124.849322750721</v>
      </c>
      <c r="U271" s="125">
        <v>35091.775484481121</v>
      </c>
      <c r="V271" s="123">
        <v>345028.60047129996</v>
      </c>
      <c r="W271" s="124">
        <v>38367.180372408569</v>
      </c>
      <c r="X271" s="125">
        <v>31313.414242912226</v>
      </c>
      <c r="Y271" s="123">
        <v>322493.76986050018</v>
      </c>
      <c r="Z271" s="124">
        <v>35861.307208487618</v>
      </c>
      <c r="AA271" s="125">
        <v>28458.628530019316</v>
      </c>
      <c r="AB271" s="123">
        <v>161223.20049619983</v>
      </c>
      <c r="AC271" s="124">
        <v>17928.019895177436</v>
      </c>
      <c r="AD271" s="125">
        <v>12542.663001525885</v>
      </c>
      <c r="AE271" s="123">
        <v>328551.7898504007</v>
      </c>
      <c r="AF271" s="124">
        <v>36534.959031364466</v>
      </c>
      <c r="AG271" s="125">
        <v>26592.393277786672</v>
      </c>
      <c r="AH271" s="123">
        <v>113838.20013929988</v>
      </c>
      <c r="AI271" s="124">
        <v>12658.807855490135</v>
      </c>
      <c r="AJ271" s="125">
        <v>7915.4560377513053</v>
      </c>
      <c r="AK271" s="123">
        <v>300707.2412952999</v>
      </c>
      <c r="AL271" s="124">
        <v>33438.645232037314</v>
      </c>
      <c r="AM271" s="125">
        <v>22121.324829457437</v>
      </c>
      <c r="AN271" s="139">
        <v>340659.6888766996</v>
      </c>
      <c r="AO271" s="138">
        <v>37881.357403089023</v>
      </c>
      <c r="AP271" s="125">
        <v>25440.694354014693</v>
      </c>
      <c r="AQ271" s="139">
        <v>419924.00109500031</v>
      </c>
      <c r="AR271" s="138">
        <v>46695.548921763977</v>
      </c>
      <c r="AS271" s="125">
        <v>32237.460657780717</v>
      </c>
      <c r="AT271" s="139">
        <v>440861.83148250077</v>
      </c>
      <c r="AU271" s="138">
        <v>49023.835660853954</v>
      </c>
      <c r="AV271" s="125">
        <v>31608.006470390676</v>
      </c>
    </row>
    <row r="272" spans="1:48" x14ac:dyDescent="0.25">
      <c r="A272" s="7">
        <v>257</v>
      </c>
      <c r="B272" s="56" t="s">
        <v>170</v>
      </c>
      <c r="C272" s="121">
        <v>298</v>
      </c>
      <c r="D272" s="81">
        <v>1.8</v>
      </c>
      <c r="E272" s="81"/>
      <c r="F272" s="66">
        <v>37567</v>
      </c>
      <c r="G272" s="66">
        <v>37567</v>
      </c>
      <c r="H272" s="83" t="s">
        <v>586</v>
      </c>
      <c r="I272" s="63">
        <f t="shared" si="55"/>
        <v>4515414.8115904983</v>
      </c>
      <c r="J272" s="15">
        <f t="shared" si="56"/>
        <v>502114.12704886374</v>
      </c>
      <c r="K272" s="16">
        <f t="shared" si="58"/>
        <v>0.11120000000000008</v>
      </c>
      <c r="L272" s="17">
        <f t="shared" si="57"/>
        <v>367745.54605830368</v>
      </c>
      <c r="M272" s="123">
        <v>609910.99997909972</v>
      </c>
      <c r="N272" s="124">
        <v>67822.103197675897</v>
      </c>
      <c r="O272" s="125">
        <v>50280.688608459328</v>
      </c>
      <c r="P272" s="123">
        <v>621436.00053929945</v>
      </c>
      <c r="Q272" s="124">
        <v>69103.683259970232</v>
      </c>
      <c r="R272" s="125">
        <v>54507.294687544068</v>
      </c>
      <c r="S272" s="123">
        <v>410172.99974139978</v>
      </c>
      <c r="T272" s="124">
        <v>45611.237571243764</v>
      </c>
      <c r="U272" s="125">
        <v>36292.209633282982</v>
      </c>
      <c r="V272" s="123">
        <v>374775.00075090036</v>
      </c>
      <c r="W272" s="124">
        <v>41674.980083500042</v>
      </c>
      <c r="X272" s="125">
        <v>34006.977054291448</v>
      </c>
      <c r="Y272" s="123">
        <v>354175.99930589966</v>
      </c>
      <c r="Z272" s="124">
        <v>39384.371122816156</v>
      </c>
      <c r="AA272" s="125">
        <v>31258.552370493115</v>
      </c>
      <c r="AB272" s="123">
        <v>161242.01012740008</v>
      </c>
      <c r="AC272" s="124">
        <v>17930.111526166889</v>
      </c>
      <c r="AD272" s="125">
        <v>12535.280806410388</v>
      </c>
      <c r="AE272" s="123">
        <v>327254.99950970022</v>
      </c>
      <c r="AF272" s="124">
        <v>36390.755945478588</v>
      </c>
      <c r="AG272" s="125">
        <v>26486.923948504555</v>
      </c>
      <c r="AH272" s="123">
        <v>121492.99997019999</v>
      </c>
      <c r="AI272" s="124">
        <v>13510.021596686262</v>
      </c>
      <c r="AJ272" s="125">
        <v>8452.6691553761866</v>
      </c>
      <c r="AK272" s="123">
        <v>315525.00079970033</v>
      </c>
      <c r="AL272" s="124">
        <v>35086.380088926649</v>
      </c>
      <c r="AM272" s="125">
        <v>23228.759047786851</v>
      </c>
      <c r="AN272" s="139">
        <v>348073.19958409999</v>
      </c>
      <c r="AO272" s="138">
        <v>38705.73979375192</v>
      </c>
      <c r="AP272" s="125">
        <v>25998.998696293453</v>
      </c>
      <c r="AQ272" s="139">
        <v>440194.60117979947</v>
      </c>
      <c r="AR272" s="138">
        <v>48949.639651193735</v>
      </c>
      <c r="AS272" s="125">
        <v>33815.269346981615</v>
      </c>
      <c r="AT272" s="139">
        <v>431161.0001029995</v>
      </c>
      <c r="AU272" s="138">
        <v>47945.103211453577</v>
      </c>
      <c r="AV272" s="125">
        <v>30881.922702879689</v>
      </c>
    </row>
    <row r="273" spans="1:48" x14ac:dyDescent="0.25">
      <c r="A273" s="13">
        <v>258</v>
      </c>
      <c r="B273" s="56" t="s">
        <v>171</v>
      </c>
      <c r="C273" s="121">
        <v>299</v>
      </c>
      <c r="D273" s="81">
        <v>1.8</v>
      </c>
      <c r="E273" s="81"/>
      <c r="F273" s="66">
        <v>37567</v>
      </c>
      <c r="G273" s="66">
        <v>37567</v>
      </c>
      <c r="H273" s="83" t="s">
        <v>587</v>
      </c>
      <c r="I273" s="63">
        <f t="shared" si="55"/>
        <v>4530464.4212103998</v>
      </c>
      <c r="J273" s="15">
        <f t="shared" si="56"/>
        <v>503787.6436385964</v>
      </c>
      <c r="K273" s="16">
        <f t="shared" si="58"/>
        <v>0.11119999999999999</v>
      </c>
      <c r="L273" s="17">
        <f t="shared" si="57"/>
        <v>368687.56680087833</v>
      </c>
      <c r="M273" s="123">
        <v>583569.99085309985</v>
      </c>
      <c r="N273" s="124">
        <v>64892.982982864749</v>
      </c>
      <c r="O273" s="125">
        <v>48109.151978422611</v>
      </c>
      <c r="P273" s="123">
        <v>628444.0090857998</v>
      </c>
      <c r="Q273" s="124">
        <v>69882.973810340933</v>
      </c>
      <c r="R273" s="125">
        <v>55121.980007820675</v>
      </c>
      <c r="S273" s="123">
        <v>409936.99953400035</v>
      </c>
      <c r="T273" s="124">
        <v>45584.994348180808</v>
      </c>
      <c r="U273" s="125">
        <v>36271.328275903055</v>
      </c>
      <c r="V273" s="123">
        <v>369702.01054380013</v>
      </c>
      <c r="W273" s="124">
        <v>41110.863572470502</v>
      </c>
      <c r="X273" s="125">
        <v>33546.655364673643</v>
      </c>
      <c r="Y273" s="123">
        <v>348558.01016560011</v>
      </c>
      <c r="Z273" s="124">
        <v>38759.650730414694</v>
      </c>
      <c r="AA273" s="125">
        <v>30762.724849401951</v>
      </c>
      <c r="AB273" s="123">
        <v>162488.00014019993</v>
      </c>
      <c r="AC273" s="124">
        <v>18068.665615590235</v>
      </c>
      <c r="AD273" s="125">
        <v>12632.146596407756</v>
      </c>
      <c r="AE273" s="123">
        <v>345471.00060810021</v>
      </c>
      <c r="AF273" s="124">
        <v>38416.3752676207</v>
      </c>
      <c r="AG273" s="125">
        <v>27961.266086753702</v>
      </c>
      <c r="AH273" s="123">
        <v>116759.98995860001</v>
      </c>
      <c r="AI273" s="124">
        <v>12983.710883396312</v>
      </c>
      <c r="AJ273" s="125">
        <v>8123.3780213338687</v>
      </c>
      <c r="AK273" s="123">
        <v>320684.01035000011</v>
      </c>
      <c r="AL273" s="124">
        <v>35660.061950920004</v>
      </c>
      <c r="AM273" s="125">
        <v>23608.562199571581</v>
      </c>
      <c r="AN273" s="139">
        <v>353261.82012249943</v>
      </c>
      <c r="AO273" s="138">
        <v>39282.714397621967</v>
      </c>
      <c r="AP273" s="125">
        <v>26386.557803928179</v>
      </c>
      <c r="AQ273" s="139">
        <v>443551.58056240005</v>
      </c>
      <c r="AR273" s="138">
        <v>49322.935758538879</v>
      </c>
      <c r="AS273" s="125">
        <v>34073.148843261733</v>
      </c>
      <c r="AT273" s="139">
        <v>448036.99928629986</v>
      </c>
      <c r="AU273" s="138">
        <v>49821.714320636536</v>
      </c>
      <c r="AV273" s="125">
        <v>32090.666773399607</v>
      </c>
    </row>
    <row r="274" spans="1:48" x14ac:dyDescent="0.25">
      <c r="A274" s="7">
        <v>259</v>
      </c>
      <c r="B274" s="56" t="s">
        <v>172</v>
      </c>
      <c r="C274" s="121">
        <v>300</v>
      </c>
      <c r="D274" s="81">
        <v>1.8</v>
      </c>
      <c r="E274" s="81"/>
      <c r="F274" s="66">
        <v>37567</v>
      </c>
      <c r="G274" s="66">
        <v>37567</v>
      </c>
      <c r="H274" s="83" t="s">
        <v>588</v>
      </c>
      <c r="I274" s="63">
        <f t="shared" si="55"/>
        <v>4351334.9290230991</v>
      </c>
      <c r="J274" s="15">
        <f t="shared" si="56"/>
        <v>483868.44410736865</v>
      </c>
      <c r="K274" s="16">
        <f t="shared" si="58"/>
        <v>0.11120000000000001</v>
      </c>
      <c r="L274" s="17">
        <f t="shared" si="57"/>
        <v>354034.23839605687</v>
      </c>
      <c r="M274" s="123">
        <v>618449.81955109979</v>
      </c>
      <c r="N274" s="124">
        <v>68771.619934082395</v>
      </c>
      <c r="O274" s="125">
        <v>50984.623654686286</v>
      </c>
      <c r="P274" s="123">
        <v>591370.98875690007</v>
      </c>
      <c r="Q274" s="124">
        <v>65760.453949767267</v>
      </c>
      <c r="R274" s="125">
        <v>51870.237201986558</v>
      </c>
      <c r="S274" s="123">
        <v>391060.79028860014</v>
      </c>
      <c r="T274" s="124">
        <v>43485.959880092254</v>
      </c>
      <c r="U274" s="125">
        <v>34601.156559425755</v>
      </c>
      <c r="V274" s="123">
        <v>343766.58952400001</v>
      </c>
      <c r="W274" s="124">
        <v>38226.844755068785</v>
      </c>
      <c r="X274" s="125">
        <v>31193.282632374448</v>
      </c>
      <c r="Y274" s="123">
        <v>338880.77921089978</v>
      </c>
      <c r="Z274" s="124">
        <v>37683.542648252092</v>
      </c>
      <c r="AA274" s="125">
        <v>29908.640351319704</v>
      </c>
      <c r="AB274" s="123">
        <v>159617.38960090023</v>
      </c>
      <c r="AC274" s="124">
        <v>17749.453723620081</v>
      </c>
      <c r="AD274" s="125">
        <v>12408.979512550002</v>
      </c>
      <c r="AE274" s="123">
        <v>312308.79931549978</v>
      </c>
      <c r="AF274" s="124">
        <v>34728.738483883579</v>
      </c>
      <c r="AG274" s="125">
        <v>25277.228547480423</v>
      </c>
      <c r="AH274" s="123">
        <v>123308.61030059989</v>
      </c>
      <c r="AI274" s="124">
        <v>13711.917465426712</v>
      </c>
      <c r="AJ274" s="125">
        <v>8578.9871608806534</v>
      </c>
      <c r="AK274" s="123">
        <v>289814.59076259972</v>
      </c>
      <c r="AL274" s="124">
        <v>32227.382492801109</v>
      </c>
      <c r="AM274" s="125">
        <v>21335.974266038626</v>
      </c>
      <c r="AN274" s="139">
        <v>337912.74992780021</v>
      </c>
      <c r="AO274" s="138">
        <v>37575.897791971343</v>
      </c>
      <c r="AP274" s="125">
        <v>25240.07351135866</v>
      </c>
      <c r="AQ274" s="139">
        <v>408767.21102749981</v>
      </c>
      <c r="AR274" s="138">
        <v>45454.913866258059</v>
      </c>
      <c r="AS274" s="125">
        <v>31401.051498761914</v>
      </c>
      <c r="AT274" s="139">
        <v>436076.61075670004</v>
      </c>
      <c r="AU274" s="138">
        <v>48491.71911614501</v>
      </c>
      <c r="AV274" s="125">
        <v>31234.003499193881</v>
      </c>
    </row>
    <row r="275" spans="1:48" x14ac:dyDescent="0.25">
      <c r="A275" s="7">
        <v>260</v>
      </c>
      <c r="B275" s="132" t="s">
        <v>506</v>
      </c>
      <c r="C275" s="133">
        <v>419</v>
      </c>
      <c r="D275" s="81">
        <v>6.9</v>
      </c>
      <c r="E275" s="81" t="s">
        <v>688</v>
      </c>
      <c r="F275" s="66">
        <v>42689</v>
      </c>
      <c r="G275" s="66">
        <v>42689</v>
      </c>
      <c r="H275" s="83" t="s">
        <v>509</v>
      </c>
      <c r="I275" s="63">
        <f t="shared" si="55"/>
        <v>17400000.005999956</v>
      </c>
      <c r="J275" s="15">
        <f t="shared" si="56"/>
        <v>1945358.1909129571</v>
      </c>
      <c r="K275" s="16">
        <f t="shared" ref="K275" si="59">J275/I275</f>
        <v>0.11180219484150281</v>
      </c>
      <c r="L275" s="17">
        <f t="shared" si="57"/>
        <v>1439310.1864021828</v>
      </c>
      <c r="M275" s="123">
        <v>2656532.5012000375</v>
      </c>
      <c r="N275" s="124">
        <v>300700.33925020823</v>
      </c>
      <c r="O275" s="125">
        <v>223548.93461570784</v>
      </c>
      <c r="P275" s="123">
        <v>2575378.5028000264</v>
      </c>
      <c r="Q275" s="124">
        <v>291807.19988553581</v>
      </c>
      <c r="R275" s="125">
        <v>230541.87299378397</v>
      </c>
      <c r="S275" s="123">
        <v>1704236.0107999886</v>
      </c>
      <c r="T275" s="124">
        <v>190575.98945529581</v>
      </c>
      <c r="U275" s="125">
        <v>152378.44923726388</v>
      </c>
      <c r="V275" s="123">
        <v>1577002.9991999879</v>
      </c>
      <c r="W275" s="124">
        <v>175016.13646147196</v>
      </c>
      <c r="X275" s="125">
        <v>143208.32461318772</v>
      </c>
      <c r="Y275" s="123">
        <v>1359854.0075999922</v>
      </c>
      <c r="Z275" s="124">
        <v>150786.09934579197</v>
      </c>
      <c r="AA275" s="125">
        <v>118600.57476132808</v>
      </c>
      <c r="AB275" s="123">
        <v>615862.50599999249</v>
      </c>
      <c r="AC275" s="124">
        <v>65528.300709792042</v>
      </c>
      <c r="AD275" s="125">
        <v>44625.316708251965</v>
      </c>
      <c r="AE275" s="123">
        <v>1412652.4923999889</v>
      </c>
      <c r="AF275" s="124">
        <v>157045.20399705597</v>
      </c>
      <c r="AG275" s="125">
        <v>116353.08797385206</v>
      </c>
      <c r="AH275" s="123">
        <v>565765.96959999774</v>
      </c>
      <c r="AI275" s="124">
        <v>61222.320639167971</v>
      </c>
      <c r="AJ275" s="125">
        <v>37623.929342692041</v>
      </c>
      <c r="AK275" s="123">
        <v>1499616.5023999903</v>
      </c>
      <c r="AL275" s="124">
        <v>167632.68214147227</v>
      </c>
      <c r="AM275" s="125">
        <v>112193.96278624004</v>
      </c>
      <c r="AN275" s="139">
        <v>1419530.5051999895</v>
      </c>
      <c r="AO275" s="138">
        <v>158277.86316595183</v>
      </c>
      <c r="AP275" s="125">
        <v>106630.140548036</v>
      </c>
      <c r="AQ275" s="139">
        <v>1977606.4887999885</v>
      </c>
      <c r="AR275" s="138">
        <v>222847.555263744</v>
      </c>
      <c r="AS275" s="125">
        <v>152224.28430786409</v>
      </c>
      <c r="AT275" s="139">
        <v>35961.519999976539</v>
      </c>
      <c r="AU275" s="138">
        <v>3918.5005974692831</v>
      </c>
      <c r="AV275" s="125">
        <v>1381.3085139752284</v>
      </c>
    </row>
    <row r="276" spans="1:48" x14ac:dyDescent="0.25">
      <c r="A276" s="13">
        <v>261</v>
      </c>
      <c r="B276" s="56" t="s">
        <v>658</v>
      </c>
      <c r="C276" s="121">
        <v>305</v>
      </c>
      <c r="D276" s="81">
        <v>0.25</v>
      </c>
      <c r="E276" s="81" t="s">
        <v>688</v>
      </c>
      <c r="F276" s="66">
        <v>41192</v>
      </c>
      <c r="G276" s="66">
        <v>41192</v>
      </c>
      <c r="H276" s="83" t="s">
        <v>283</v>
      </c>
      <c r="I276" s="63">
        <f t="shared" si="55"/>
        <v>544519.64999999991</v>
      </c>
      <c r="J276" s="15">
        <f t="shared" si="56"/>
        <v>67803.095763000005</v>
      </c>
      <c r="K276" s="16">
        <f t="shared" si="58"/>
        <v>0.12451909818681478</v>
      </c>
      <c r="L276" s="17">
        <f t="shared" si="57"/>
        <v>51692.35341299999</v>
      </c>
      <c r="M276" s="123">
        <v>73663.949999999895</v>
      </c>
      <c r="N276" s="124">
        <v>9261.9506750000164</v>
      </c>
      <c r="O276" s="125">
        <v>7164.2294764999906</v>
      </c>
      <c r="P276" s="123">
        <v>81184.499999999913</v>
      </c>
      <c r="Q276" s="124">
        <v>10452.708460000003</v>
      </c>
      <c r="R276" s="125">
        <v>8577.8988399999998</v>
      </c>
      <c r="S276" s="123">
        <v>54295.649999999994</v>
      </c>
      <c r="T276" s="124">
        <v>6821.8781450000015</v>
      </c>
      <c r="U276" s="125">
        <v>5575.6883674999935</v>
      </c>
      <c r="V276" s="123">
        <v>52369.800000000068</v>
      </c>
      <c r="W276" s="124">
        <v>6493.4944799999976</v>
      </c>
      <c r="X276" s="125">
        <v>5377.0957050000097</v>
      </c>
      <c r="Y276" s="123">
        <v>50796.300000000025</v>
      </c>
      <c r="Z276" s="124">
        <v>6303.5372899999966</v>
      </c>
      <c r="AA276" s="125">
        <v>5053.8643429999947</v>
      </c>
      <c r="AB276" s="123">
        <v>17346.300000000003</v>
      </c>
      <c r="AC276" s="124">
        <v>2056.9862719999974</v>
      </c>
      <c r="AD276" s="125">
        <v>1434.7482754999987</v>
      </c>
      <c r="AE276" s="123">
        <v>37512</v>
      </c>
      <c r="AF276" s="124">
        <v>4663.1471239999983</v>
      </c>
      <c r="AG276" s="125">
        <v>3414.8097919999973</v>
      </c>
      <c r="AH276" s="123">
        <v>7811.1000000000067</v>
      </c>
      <c r="AI276" s="124">
        <v>873.81724799999995</v>
      </c>
      <c r="AJ276" s="125">
        <v>510.78780299999971</v>
      </c>
      <c r="AK276" s="123">
        <v>37895.099999999977</v>
      </c>
      <c r="AL276" s="124">
        <v>4679.4306440000028</v>
      </c>
      <c r="AM276" s="125">
        <v>3256.6970164999993</v>
      </c>
      <c r="AN276" s="139">
        <v>41917.050000000025</v>
      </c>
      <c r="AO276" s="138">
        <v>5165.6617609999957</v>
      </c>
      <c r="AP276" s="125">
        <v>3609.2949874999963</v>
      </c>
      <c r="AQ276" s="139">
        <v>43386.750000000022</v>
      </c>
      <c r="AR276" s="138">
        <v>5346.3838470000028</v>
      </c>
      <c r="AS276" s="125">
        <v>3889.8815790000012</v>
      </c>
      <c r="AT276" s="139">
        <v>46341.15</v>
      </c>
      <c r="AU276" s="138">
        <v>5684.0998169999957</v>
      </c>
      <c r="AV276" s="125">
        <v>3827.3572275000006</v>
      </c>
    </row>
    <row r="277" spans="1:48" x14ac:dyDescent="0.25">
      <c r="A277" s="7">
        <v>262</v>
      </c>
      <c r="B277" s="56" t="s">
        <v>658</v>
      </c>
      <c r="C277" s="121">
        <v>304</v>
      </c>
      <c r="D277" s="81">
        <v>0.25</v>
      </c>
      <c r="E277" s="81" t="s">
        <v>688</v>
      </c>
      <c r="F277" s="66">
        <v>41081</v>
      </c>
      <c r="G277" s="66">
        <v>41081</v>
      </c>
      <c r="H277" s="83" t="s">
        <v>284</v>
      </c>
      <c r="I277" s="63">
        <f t="shared" ref="I277:I296" si="60">M277+P277+S277+V277+Y277+AB277+AE277+AH277+AK277+AN277+AQ277+AT277</f>
        <v>287764.56000000011</v>
      </c>
      <c r="J277" s="15">
        <f t="shared" ref="J277:J296" si="61">N277+Q277+T277+W277+Z277+AC277+AF277+AI277+AL277+AO277+AR277+AU277</f>
        <v>35467.159376000011</v>
      </c>
      <c r="K277" s="16">
        <f t="shared" si="58"/>
        <v>0.12325061632328872</v>
      </c>
      <c r="L277" s="17">
        <f t="shared" ref="L277:L296" si="62">O277+R277+U277+X277+AA277+AD277+AG277+AJ277+AM277+AP277+AS277+AV277</f>
        <v>27283.551705799993</v>
      </c>
      <c r="M277" s="123">
        <v>44757.24000000002</v>
      </c>
      <c r="N277" s="124">
        <v>5587.6793432000022</v>
      </c>
      <c r="O277" s="125">
        <v>4320.169382000001</v>
      </c>
      <c r="P277" s="123">
        <v>48821.03999999995</v>
      </c>
      <c r="Q277" s="124">
        <v>6186.7653880000034</v>
      </c>
      <c r="R277" s="125">
        <v>5204.8061445999956</v>
      </c>
      <c r="S277" s="123">
        <v>27455.160000000033</v>
      </c>
      <c r="T277" s="124">
        <v>3275.2615032000008</v>
      </c>
      <c r="U277" s="125">
        <v>2641.4820216000016</v>
      </c>
      <c r="V277" s="123">
        <v>27481.860000000004</v>
      </c>
      <c r="W277" s="124">
        <v>3421.5477228000004</v>
      </c>
      <c r="X277" s="125">
        <v>2836.5035243999982</v>
      </c>
      <c r="Y277" s="123">
        <v>22422.960000000032</v>
      </c>
      <c r="Z277" s="124">
        <v>2729.9638543999995</v>
      </c>
      <c r="AA277" s="125">
        <v>2181.981750200001</v>
      </c>
      <c r="AB277" s="123">
        <v>7168.3200000000006</v>
      </c>
      <c r="AC277" s="124">
        <v>837.52961119999975</v>
      </c>
      <c r="AD277" s="125">
        <v>594.52746200000024</v>
      </c>
      <c r="AE277" s="123">
        <v>20324.159999999989</v>
      </c>
      <c r="AF277" s="124">
        <v>2491.0312560000007</v>
      </c>
      <c r="AG277" s="125">
        <v>1810.953336600001</v>
      </c>
      <c r="AH277" s="123">
        <v>1976.8799999999994</v>
      </c>
      <c r="AI277" s="124">
        <v>198.79987040000003</v>
      </c>
      <c r="AJ277" s="125">
        <v>97.035185599999963</v>
      </c>
      <c r="AK277" s="123">
        <v>18036.540000000005</v>
      </c>
      <c r="AL277" s="124">
        <v>2190.7497964000008</v>
      </c>
      <c r="AM277" s="125">
        <v>1487.8954821999996</v>
      </c>
      <c r="AN277" s="139">
        <v>19044.12000000001</v>
      </c>
      <c r="AO277" s="138">
        <v>2308.7279872000017</v>
      </c>
      <c r="AP277" s="125">
        <v>1590.534783999999</v>
      </c>
      <c r="AQ277" s="139">
        <v>28304.94</v>
      </c>
      <c r="AR277" s="138">
        <v>3506.8196091999989</v>
      </c>
      <c r="AS277" s="125">
        <v>2604.0047301999989</v>
      </c>
      <c r="AT277" s="139">
        <v>21971.340000000004</v>
      </c>
      <c r="AU277" s="138">
        <v>2732.2834340000018</v>
      </c>
      <c r="AV277" s="125">
        <v>1913.6579023999998</v>
      </c>
    </row>
    <row r="278" spans="1:48" x14ac:dyDescent="0.25">
      <c r="A278" s="7">
        <v>263</v>
      </c>
      <c r="B278" s="56" t="s">
        <v>659</v>
      </c>
      <c r="C278" s="121">
        <v>314</v>
      </c>
      <c r="D278" s="81">
        <v>0.25</v>
      </c>
      <c r="E278" s="81" t="s">
        <v>688</v>
      </c>
      <c r="F278" s="66">
        <v>41138</v>
      </c>
      <c r="G278" s="66">
        <v>41138</v>
      </c>
      <c r="H278" s="83" t="s">
        <v>283</v>
      </c>
      <c r="I278" s="63">
        <f t="shared" si="60"/>
        <v>605007.29999999993</v>
      </c>
      <c r="J278" s="15">
        <f t="shared" si="61"/>
        <v>75985.439767599979</v>
      </c>
      <c r="K278" s="16">
        <f t="shared" si="58"/>
        <v>0.12559425277612352</v>
      </c>
      <c r="L278" s="17">
        <f t="shared" si="62"/>
        <v>57800.068978600008</v>
      </c>
      <c r="M278" s="123">
        <v>81499.259999999907</v>
      </c>
      <c r="N278" s="124">
        <v>10312.59256359999</v>
      </c>
      <c r="O278" s="125">
        <v>7986.7929783999971</v>
      </c>
      <c r="P278" s="123">
        <v>85985.100000000049</v>
      </c>
      <c r="Q278" s="124">
        <v>11174.199242000001</v>
      </c>
      <c r="R278" s="125">
        <v>9154.3131685999997</v>
      </c>
      <c r="S278" s="123">
        <v>57176.999999999993</v>
      </c>
      <c r="T278" s="124">
        <v>7183.1159776000113</v>
      </c>
      <c r="U278" s="125">
        <v>5879.3441740000007</v>
      </c>
      <c r="V278" s="123">
        <v>52833.119999999995</v>
      </c>
      <c r="W278" s="124">
        <v>6622.5696447999962</v>
      </c>
      <c r="X278" s="125">
        <v>5506.379794000004</v>
      </c>
      <c r="Y278" s="123">
        <v>49997.16</v>
      </c>
      <c r="Z278" s="124">
        <v>6255.9503152000007</v>
      </c>
      <c r="AA278" s="125">
        <v>5074.161358600003</v>
      </c>
      <c r="AB278" s="123">
        <v>19409.279999999981</v>
      </c>
      <c r="AC278" s="124">
        <v>2316.7372479999999</v>
      </c>
      <c r="AD278" s="125">
        <v>1614.6128854000003</v>
      </c>
      <c r="AE278" s="123">
        <v>41658.600000000042</v>
      </c>
      <c r="AF278" s="124">
        <v>5193.9505847999944</v>
      </c>
      <c r="AG278" s="125">
        <v>3819.5127965999991</v>
      </c>
      <c r="AH278" s="123">
        <v>9860.4599999999955</v>
      </c>
      <c r="AI278" s="124">
        <v>1119.6874699999998</v>
      </c>
      <c r="AJ278" s="125">
        <v>672.59475439999972</v>
      </c>
      <c r="AK278" s="123">
        <v>39809.459999999992</v>
      </c>
      <c r="AL278" s="124">
        <v>4882.1227684000032</v>
      </c>
      <c r="AM278" s="125">
        <v>3383.0118531999988</v>
      </c>
      <c r="AN278" s="139">
        <v>46158.420000000006</v>
      </c>
      <c r="AO278" s="138">
        <v>5713.3557964000011</v>
      </c>
      <c r="AP278" s="125">
        <v>4029.9505635999963</v>
      </c>
      <c r="AQ278" s="139">
        <v>53626.259999999944</v>
      </c>
      <c r="AR278" s="138">
        <v>6716.5615571999979</v>
      </c>
      <c r="AS278" s="125">
        <v>4925.7268194000026</v>
      </c>
      <c r="AT278" s="139">
        <v>66993.179999999964</v>
      </c>
      <c r="AU278" s="138">
        <v>8494.5965995999941</v>
      </c>
      <c r="AV278" s="125">
        <v>5753.6678324000013</v>
      </c>
    </row>
    <row r="279" spans="1:48" x14ac:dyDescent="0.25">
      <c r="A279" s="13">
        <v>264</v>
      </c>
      <c r="B279" s="56" t="s">
        <v>660</v>
      </c>
      <c r="C279" s="121">
        <v>315</v>
      </c>
      <c r="D279" s="81">
        <v>0.25</v>
      </c>
      <c r="E279" s="81" t="s">
        <v>688</v>
      </c>
      <c r="F279" s="66">
        <v>41138</v>
      </c>
      <c r="G279" s="66">
        <v>41138</v>
      </c>
      <c r="H279" s="83" t="s">
        <v>283</v>
      </c>
      <c r="I279" s="63">
        <f t="shared" si="60"/>
        <v>571099.62</v>
      </c>
      <c r="J279" s="15">
        <f t="shared" si="61"/>
        <v>71209.013977199982</v>
      </c>
      <c r="K279" s="16">
        <f t="shared" si="58"/>
        <v>0.12468755272013661</v>
      </c>
      <c r="L279" s="17">
        <f t="shared" si="62"/>
        <v>54034.633060200009</v>
      </c>
      <c r="M279" s="123">
        <v>75533.399999999994</v>
      </c>
      <c r="N279" s="124">
        <v>9451.3764119999887</v>
      </c>
      <c r="O279" s="125">
        <v>7283.6994359999926</v>
      </c>
      <c r="P279" s="123">
        <v>79700.520000000077</v>
      </c>
      <c r="Q279" s="124">
        <v>10256.096704000005</v>
      </c>
      <c r="R279" s="125">
        <v>8407.7392024000055</v>
      </c>
      <c r="S279" s="123">
        <v>56209.799999999981</v>
      </c>
      <c r="T279" s="124">
        <v>7049.6470824000007</v>
      </c>
      <c r="U279" s="125">
        <v>5763.0563111999991</v>
      </c>
      <c r="V279" s="123">
        <v>49655.700000000012</v>
      </c>
      <c r="W279" s="124">
        <v>6178.8485164000022</v>
      </c>
      <c r="X279" s="125">
        <v>5137.4532670000026</v>
      </c>
      <c r="Y279" s="123">
        <v>51611.399999999994</v>
      </c>
      <c r="Z279" s="124">
        <v>6427.8352511999983</v>
      </c>
      <c r="AA279" s="125">
        <v>5183.9659979999979</v>
      </c>
      <c r="AB279" s="123">
        <v>19375.080000000005</v>
      </c>
      <c r="AC279" s="124">
        <v>2298.8762727999992</v>
      </c>
      <c r="AD279" s="125">
        <v>1596.808885599999</v>
      </c>
      <c r="AE279" s="123">
        <v>37031.999999999985</v>
      </c>
      <c r="AF279" s="124">
        <v>4584.3251352000034</v>
      </c>
      <c r="AG279" s="125">
        <v>3334.3167198000019</v>
      </c>
      <c r="AH279" s="123">
        <v>9947.5199999999968</v>
      </c>
      <c r="AI279" s="124">
        <v>1123.4117336000002</v>
      </c>
      <c r="AJ279" s="125">
        <v>678.25140079999971</v>
      </c>
      <c r="AK279" s="123">
        <v>39519.419999999991</v>
      </c>
      <c r="AL279" s="124">
        <v>4821.7250395999945</v>
      </c>
      <c r="AM279" s="125">
        <v>3370.048803799999</v>
      </c>
      <c r="AN279" s="139">
        <v>43785.359999999986</v>
      </c>
      <c r="AO279" s="138">
        <v>5385.9402272000016</v>
      </c>
      <c r="AP279" s="125">
        <v>3777.3024548000021</v>
      </c>
      <c r="AQ279" s="139">
        <v>44981.519999999982</v>
      </c>
      <c r="AR279" s="138">
        <v>5575.4990543999993</v>
      </c>
      <c r="AS279" s="125">
        <v>4065.9084894000011</v>
      </c>
      <c r="AT279" s="139">
        <v>63747.899999999987</v>
      </c>
      <c r="AU279" s="138">
        <v>8055.432548400001</v>
      </c>
      <c r="AV279" s="125">
        <v>5436.0820914000033</v>
      </c>
    </row>
    <row r="280" spans="1:48" x14ac:dyDescent="0.25">
      <c r="A280" s="7">
        <v>265</v>
      </c>
      <c r="B280" s="56" t="s">
        <v>661</v>
      </c>
      <c r="C280" s="121">
        <v>316</v>
      </c>
      <c r="D280" s="81">
        <v>0.2</v>
      </c>
      <c r="E280" s="81" t="s">
        <v>688</v>
      </c>
      <c r="F280" s="66">
        <v>40703</v>
      </c>
      <c r="G280" s="66">
        <v>40703</v>
      </c>
      <c r="H280" s="83" t="s">
        <v>449</v>
      </c>
      <c r="I280" s="63">
        <f t="shared" si="60"/>
        <v>136710.79999999999</v>
      </c>
      <c r="J280" s="15">
        <f t="shared" si="61"/>
        <v>16905.17265199999</v>
      </c>
      <c r="K280" s="16">
        <f t="shared" si="58"/>
        <v>0.12365645327216278</v>
      </c>
      <c r="L280" s="17">
        <f t="shared" si="62"/>
        <v>13188.006771999999</v>
      </c>
      <c r="M280" s="123">
        <v>26532.400000000016</v>
      </c>
      <c r="N280" s="124">
        <v>3291.8581559999975</v>
      </c>
      <c r="O280" s="125">
        <v>2530.7604679999999</v>
      </c>
      <c r="P280" s="123">
        <v>26660.399999999976</v>
      </c>
      <c r="Q280" s="124">
        <v>3277.5253679999983</v>
      </c>
      <c r="R280" s="125">
        <v>2664.4918439999965</v>
      </c>
      <c r="S280" s="123">
        <v>17408.000000000007</v>
      </c>
      <c r="T280" s="124">
        <v>2136.1738839999989</v>
      </c>
      <c r="U280" s="125">
        <v>1729.8568800000003</v>
      </c>
      <c r="V280" s="123">
        <v>18458.000000000004</v>
      </c>
      <c r="W280" s="124">
        <v>2217.8482879999988</v>
      </c>
      <c r="X280" s="125">
        <v>1797.7532760000011</v>
      </c>
      <c r="Y280" s="123">
        <v>18575.999999999993</v>
      </c>
      <c r="Z280" s="124">
        <v>2264.8516999999974</v>
      </c>
      <c r="AA280" s="125">
        <v>1825.6103439999981</v>
      </c>
      <c r="AB280" s="123">
        <v>5160.7999999999993</v>
      </c>
      <c r="AC280" s="124">
        <v>632.07388799999956</v>
      </c>
      <c r="AD280" s="125">
        <v>448.26670400000023</v>
      </c>
      <c r="AE280" s="123">
        <v>4010.0000000000005</v>
      </c>
      <c r="AF280" s="124">
        <v>521.19285000000002</v>
      </c>
      <c r="AG280" s="125">
        <v>381.31293800000009</v>
      </c>
      <c r="AH280" s="123">
        <v>2655.2</v>
      </c>
      <c r="AI280" s="124">
        <v>320.31230799999992</v>
      </c>
      <c r="AJ280" s="125">
        <v>195.7998319999999</v>
      </c>
      <c r="AK280" s="123">
        <v>12098.000000000005</v>
      </c>
      <c r="AL280" s="124">
        <v>1582.3765300000018</v>
      </c>
      <c r="AM280" s="125">
        <v>1118.7520419999996</v>
      </c>
      <c r="AN280" s="139">
        <v>5152.0000000000009</v>
      </c>
      <c r="AO280" s="138">
        <v>660.95968000000005</v>
      </c>
      <c r="AP280" s="125">
        <v>495.4024440000004</v>
      </c>
      <c r="AQ280" s="139">
        <v>0</v>
      </c>
      <c r="AR280" s="138">
        <v>0</v>
      </c>
      <c r="AS280" s="125">
        <v>0</v>
      </c>
      <c r="AT280" s="139">
        <v>0</v>
      </c>
      <c r="AU280" s="138">
        <v>0</v>
      </c>
      <c r="AV280" s="125">
        <v>0</v>
      </c>
    </row>
    <row r="281" spans="1:48" x14ac:dyDescent="0.25">
      <c r="A281" s="7">
        <v>266</v>
      </c>
      <c r="B281" s="56" t="s">
        <v>662</v>
      </c>
      <c r="C281" s="121">
        <v>317</v>
      </c>
      <c r="D281" s="81">
        <v>0.25</v>
      </c>
      <c r="E281" s="81" t="s">
        <v>688</v>
      </c>
      <c r="F281" s="66">
        <v>41096</v>
      </c>
      <c r="G281" s="66">
        <v>41096</v>
      </c>
      <c r="H281" s="83" t="s">
        <v>285</v>
      </c>
      <c r="I281" s="63">
        <f t="shared" si="60"/>
        <v>294353.33999999997</v>
      </c>
      <c r="J281" s="15">
        <f t="shared" si="61"/>
        <v>36053.860372400013</v>
      </c>
      <c r="K281" s="16">
        <f t="shared" si="58"/>
        <v>0.12248497119957945</v>
      </c>
      <c r="L281" s="17">
        <f t="shared" si="62"/>
        <v>26797.349446999993</v>
      </c>
      <c r="M281" s="123">
        <v>47243.1</v>
      </c>
      <c r="N281" s="124">
        <v>5816.0025148000013</v>
      </c>
      <c r="O281" s="125">
        <v>4533.1265889999995</v>
      </c>
      <c r="P281" s="123">
        <v>40165.32</v>
      </c>
      <c r="Q281" s="124">
        <v>4948.0192920000009</v>
      </c>
      <c r="R281" s="125">
        <v>4048.5365969999971</v>
      </c>
      <c r="S281" s="123">
        <v>22963.799999999988</v>
      </c>
      <c r="T281" s="124">
        <v>2765.6225184000023</v>
      </c>
      <c r="U281" s="125">
        <v>2222.2577688000006</v>
      </c>
      <c r="V281" s="123">
        <v>8868.5400000000009</v>
      </c>
      <c r="W281" s="124">
        <v>1117.4703772000003</v>
      </c>
      <c r="X281" s="125">
        <v>947.8885779999996</v>
      </c>
      <c r="Y281" s="123">
        <v>0</v>
      </c>
      <c r="Z281" s="124">
        <v>0</v>
      </c>
      <c r="AA281" s="125">
        <v>0</v>
      </c>
      <c r="AB281" s="123">
        <v>0</v>
      </c>
      <c r="AC281" s="124">
        <v>0</v>
      </c>
      <c r="AD281" s="125">
        <v>0</v>
      </c>
      <c r="AE281" s="123">
        <v>8788.1999999999971</v>
      </c>
      <c r="AF281" s="124">
        <v>1042.8098872</v>
      </c>
      <c r="AG281" s="125">
        <v>751.59292900000003</v>
      </c>
      <c r="AH281" s="123">
        <v>4504.38</v>
      </c>
      <c r="AI281" s="124">
        <v>482.58175080000001</v>
      </c>
      <c r="AJ281" s="125">
        <v>283.1423796000002</v>
      </c>
      <c r="AK281" s="123">
        <v>24644.1</v>
      </c>
      <c r="AL281" s="124">
        <v>2933.8416188000001</v>
      </c>
      <c r="AM281" s="125">
        <v>1991.6720846000001</v>
      </c>
      <c r="AN281" s="139">
        <v>35284.140000000014</v>
      </c>
      <c r="AO281" s="138">
        <v>4251.1597052000061</v>
      </c>
      <c r="AP281" s="125">
        <v>2997.2179568000047</v>
      </c>
      <c r="AQ281" s="139">
        <v>45331.560000000012</v>
      </c>
      <c r="AR281" s="138">
        <v>5581.9219511999981</v>
      </c>
      <c r="AS281" s="125">
        <v>4144.7383727999986</v>
      </c>
      <c r="AT281" s="139">
        <v>56560.199999999975</v>
      </c>
      <c r="AU281" s="138">
        <v>7114.4307568000004</v>
      </c>
      <c r="AV281" s="125">
        <v>4877.1761913999935</v>
      </c>
    </row>
    <row r="282" spans="1:48" x14ac:dyDescent="0.25">
      <c r="A282" s="13">
        <v>267</v>
      </c>
      <c r="B282" s="56" t="s">
        <v>663</v>
      </c>
      <c r="C282" s="121">
        <v>318</v>
      </c>
      <c r="D282" s="81">
        <v>0.25</v>
      </c>
      <c r="E282" s="81" t="s">
        <v>688</v>
      </c>
      <c r="F282" s="66">
        <v>41096</v>
      </c>
      <c r="G282" s="66">
        <v>41096</v>
      </c>
      <c r="H282" s="83" t="s">
        <v>285</v>
      </c>
      <c r="I282" s="63">
        <f t="shared" si="60"/>
        <v>489375.24000000022</v>
      </c>
      <c r="J282" s="15">
        <f t="shared" si="61"/>
        <v>59918.838453600009</v>
      </c>
      <c r="K282" s="16">
        <f t="shared" si="58"/>
        <v>0.12243945658877221</v>
      </c>
      <c r="L282" s="17">
        <f t="shared" si="62"/>
        <v>45436.971880199984</v>
      </c>
      <c r="M282" s="123">
        <v>19041.660000000018</v>
      </c>
      <c r="N282" s="124">
        <v>2322.6648707999993</v>
      </c>
      <c r="O282" s="125">
        <v>1746.2764890000003</v>
      </c>
      <c r="P282" s="123">
        <v>74983.800000000076</v>
      </c>
      <c r="Q282" s="124">
        <v>9455.2648952000054</v>
      </c>
      <c r="R282" s="125">
        <v>7779.9369788000013</v>
      </c>
      <c r="S282" s="123">
        <v>50274.48000000004</v>
      </c>
      <c r="T282" s="124">
        <v>6144.8653280000017</v>
      </c>
      <c r="U282" s="125">
        <v>5015.8591111999986</v>
      </c>
      <c r="V282" s="123">
        <v>50303.87999999999</v>
      </c>
      <c r="W282" s="124">
        <v>6200.1424968000047</v>
      </c>
      <c r="X282" s="125">
        <v>5133.7903715999901</v>
      </c>
      <c r="Y282" s="123">
        <v>41295.659999999974</v>
      </c>
      <c r="Z282" s="124">
        <v>5021.2558483999956</v>
      </c>
      <c r="AA282" s="125">
        <v>4031.8402999999971</v>
      </c>
      <c r="AB282" s="123">
        <v>14836.200000000006</v>
      </c>
      <c r="AC282" s="124">
        <v>1700.0043599999997</v>
      </c>
      <c r="AD282" s="125">
        <v>1198.1792082000009</v>
      </c>
      <c r="AE282" s="123">
        <v>39305.580000000016</v>
      </c>
      <c r="AF282" s="124">
        <v>4743.4348899999977</v>
      </c>
      <c r="AG282" s="125">
        <v>3481.2060784000005</v>
      </c>
      <c r="AH282" s="123">
        <v>8625.48</v>
      </c>
      <c r="AI282" s="124">
        <v>952.57698879999953</v>
      </c>
      <c r="AJ282" s="125">
        <v>569.87436579999974</v>
      </c>
      <c r="AK282" s="123">
        <v>37934.280000000028</v>
      </c>
      <c r="AL282" s="124">
        <v>4546.6826311999976</v>
      </c>
      <c r="AM282" s="125">
        <v>3154.3727227999989</v>
      </c>
      <c r="AN282" s="139">
        <v>39870.300000000003</v>
      </c>
      <c r="AO282" s="138">
        <v>4802.0077907999976</v>
      </c>
      <c r="AP282" s="125">
        <v>3382.6320270000019</v>
      </c>
      <c r="AQ282" s="139">
        <v>56684.940000000039</v>
      </c>
      <c r="AR282" s="138">
        <v>6988.7935068000115</v>
      </c>
      <c r="AS282" s="125">
        <v>5124.7949159999989</v>
      </c>
      <c r="AT282" s="139">
        <v>56218.980000000047</v>
      </c>
      <c r="AU282" s="138">
        <v>7041.1448468000035</v>
      </c>
      <c r="AV282" s="125">
        <v>4818.2093114000045</v>
      </c>
    </row>
    <row r="283" spans="1:48" x14ac:dyDescent="0.25">
      <c r="A283" s="7">
        <v>268</v>
      </c>
      <c r="B283" s="56" t="s">
        <v>664</v>
      </c>
      <c r="C283" s="121">
        <v>320</v>
      </c>
      <c r="D283" s="81">
        <v>0.25</v>
      </c>
      <c r="E283" s="81" t="s">
        <v>688</v>
      </c>
      <c r="F283" s="66">
        <v>41102</v>
      </c>
      <c r="G283" s="66">
        <v>41102</v>
      </c>
      <c r="H283" s="83" t="s">
        <v>286</v>
      </c>
      <c r="I283" s="63">
        <f t="shared" si="60"/>
        <v>704143.6799999997</v>
      </c>
      <c r="J283" s="15">
        <f t="shared" si="61"/>
        <v>88129.104003199973</v>
      </c>
      <c r="K283" s="16">
        <f t="shared" si="58"/>
        <v>0.1251578427902669</v>
      </c>
      <c r="L283" s="17">
        <f t="shared" si="62"/>
        <v>66698.930370200003</v>
      </c>
      <c r="M283" s="123">
        <v>91474.739999999932</v>
      </c>
      <c r="N283" s="124">
        <v>11605.823093200004</v>
      </c>
      <c r="O283" s="125">
        <v>8979.7555179999872</v>
      </c>
      <c r="P283" s="123">
        <v>90040.500000000058</v>
      </c>
      <c r="Q283" s="124">
        <v>11604.10847159999</v>
      </c>
      <c r="R283" s="125">
        <v>9406.6235022000092</v>
      </c>
      <c r="S283" s="123">
        <v>63120.839999999946</v>
      </c>
      <c r="T283" s="124">
        <v>7900.4712336000011</v>
      </c>
      <c r="U283" s="125">
        <v>6445.0659288000015</v>
      </c>
      <c r="V283" s="123">
        <v>61472.51999999996</v>
      </c>
      <c r="W283" s="124">
        <v>7694.2556872000014</v>
      </c>
      <c r="X283" s="125">
        <v>6385.6692309999917</v>
      </c>
      <c r="Y283" s="123">
        <v>60284.940000000024</v>
      </c>
      <c r="Z283" s="124">
        <v>7559.6077651999976</v>
      </c>
      <c r="AA283" s="125">
        <v>6133.0166827999983</v>
      </c>
      <c r="AB283" s="123">
        <v>25851.119999999995</v>
      </c>
      <c r="AC283" s="124">
        <v>3046.8148399999995</v>
      </c>
      <c r="AD283" s="125">
        <v>2165.3499626000007</v>
      </c>
      <c r="AE283" s="123">
        <v>48816.720000000008</v>
      </c>
      <c r="AF283" s="124">
        <v>6085.3735183999988</v>
      </c>
      <c r="AG283" s="125">
        <v>4486.7533681999957</v>
      </c>
      <c r="AH283" s="123">
        <v>15328.439999999986</v>
      </c>
      <c r="AI283" s="124">
        <v>1742.6098920000009</v>
      </c>
      <c r="AJ283" s="125">
        <v>1071.9332297999995</v>
      </c>
      <c r="AK283" s="123">
        <v>50538.299999999974</v>
      </c>
      <c r="AL283" s="124">
        <v>6247.2459411999916</v>
      </c>
      <c r="AM283" s="125">
        <v>4409.7812769999964</v>
      </c>
      <c r="AN283" s="139">
        <v>54933.48</v>
      </c>
      <c r="AO283" s="138">
        <v>6779.3332103999965</v>
      </c>
      <c r="AP283" s="125">
        <v>4796.9256228000077</v>
      </c>
      <c r="AQ283" s="139">
        <v>63675.839999999967</v>
      </c>
      <c r="AR283" s="138">
        <v>7965.1222143999939</v>
      </c>
      <c r="AS283" s="125">
        <v>5820.8543068000063</v>
      </c>
      <c r="AT283" s="139">
        <v>78606.239999999932</v>
      </c>
      <c r="AU283" s="138">
        <v>9898.3381360000058</v>
      </c>
      <c r="AV283" s="125">
        <v>6597.2017402000047</v>
      </c>
    </row>
    <row r="284" spans="1:48" x14ac:dyDescent="0.25">
      <c r="A284" s="7">
        <v>269</v>
      </c>
      <c r="B284" s="56" t="s">
        <v>664</v>
      </c>
      <c r="C284" s="121">
        <v>319</v>
      </c>
      <c r="D284" s="81">
        <v>0.25</v>
      </c>
      <c r="E284" s="81" t="s">
        <v>688</v>
      </c>
      <c r="F284" s="66">
        <v>41081</v>
      </c>
      <c r="G284" s="66">
        <v>41081</v>
      </c>
      <c r="H284" s="83" t="s">
        <v>284</v>
      </c>
      <c r="I284" s="63">
        <f t="shared" si="60"/>
        <v>285990.53999999998</v>
      </c>
      <c r="J284" s="15">
        <f t="shared" si="61"/>
        <v>35118.064413999993</v>
      </c>
      <c r="K284" s="16">
        <f t="shared" si="58"/>
        <v>0.12279449667810689</v>
      </c>
      <c r="L284" s="17">
        <f t="shared" si="62"/>
        <v>26871.634798000006</v>
      </c>
      <c r="M284" s="123">
        <v>43075.560000000005</v>
      </c>
      <c r="N284" s="124">
        <v>5358.3333359999942</v>
      </c>
      <c r="O284" s="125">
        <v>4143.9487050000007</v>
      </c>
      <c r="P284" s="123">
        <v>47336.039999999957</v>
      </c>
      <c r="Q284" s="124">
        <v>5986.173259199998</v>
      </c>
      <c r="R284" s="125">
        <v>5038.8639030000031</v>
      </c>
      <c r="S284" s="123">
        <v>25295.460000000021</v>
      </c>
      <c r="T284" s="124">
        <v>3010.4665236000042</v>
      </c>
      <c r="U284" s="125">
        <v>2432.4344844000011</v>
      </c>
      <c r="V284" s="123">
        <v>26229.78</v>
      </c>
      <c r="W284" s="124">
        <v>3249.1294011999976</v>
      </c>
      <c r="X284" s="125">
        <v>2683.9229026000012</v>
      </c>
      <c r="Y284" s="123">
        <v>21205.500000000007</v>
      </c>
      <c r="Z284" s="124">
        <v>2562.0590643999972</v>
      </c>
      <c r="AA284" s="125">
        <v>2046.8143023999996</v>
      </c>
      <c r="AB284" s="123">
        <v>6910.3199999999988</v>
      </c>
      <c r="AC284" s="124">
        <v>806.48823279999942</v>
      </c>
      <c r="AD284" s="125">
        <v>569.93147860000022</v>
      </c>
      <c r="AE284" s="123">
        <v>19631.760000000013</v>
      </c>
      <c r="AF284" s="124">
        <v>2381.4771111999994</v>
      </c>
      <c r="AG284" s="125">
        <v>1707.1905310000002</v>
      </c>
      <c r="AH284" s="123">
        <v>2617.3799999999992</v>
      </c>
      <c r="AI284" s="124">
        <v>276.81846839999997</v>
      </c>
      <c r="AJ284" s="125">
        <v>145.86352319999995</v>
      </c>
      <c r="AK284" s="123">
        <v>18135.599999999984</v>
      </c>
      <c r="AL284" s="124">
        <v>2194.6349687999987</v>
      </c>
      <c r="AM284" s="125">
        <v>1500.8156760000006</v>
      </c>
      <c r="AN284" s="139">
        <v>19200.960000000003</v>
      </c>
      <c r="AO284" s="138">
        <v>2327.9538432000027</v>
      </c>
      <c r="AP284" s="125">
        <v>1589.0446038000023</v>
      </c>
      <c r="AQ284" s="139">
        <v>31514.700000000019</v>
      </c>
      <c r="AR284" s="138">
        <v>3881.2507932000026</v>
      </c>
      <c r="AS284" s="125">
        <v>2876.1421439999995</v>
      </c>
      <c r="AT284" s="139">
        <v>24837.480000000003</v>
      </c>
      <c r="AU284" s="138">
        <v>3083.2794120000026</v>
      </c>
      <c r="AV284" s="125">
        <v>2136.6625439999993</v>
      </c>
    </row>
    <row r="285" spans="1:48" x14ac:dyDescent="0.25">
      <c r="A285" s="13">
        <v>270</v>
      </c>
      <c r="B285" s="56" t="s">
        <v>665</v>
      </c>
      <c r="C285" s="121">
        <v>322</v>
      </c>
      <c r="D285" s="81">
        <v>0.25</v>
      </c>
      <c r="E285" s="81" t="s">
        <v>688</v>
      </c>
      <c r="F285" s="66">
        <v>41102</v>
      </c>
      <c r="G285" s="66">
        <v>41102</v>
      </c>
      <c r="H285" s="83" t="s">
        <v>286</v>
      </c>
      <c r="I285" s="63">
        <f t="shared" si="60"/>
        <v>690067.67999999993</v>
      </c>
      <c r="J285" s="15">
        <f t="shared" si="61"/>
        <v>86609.880274399984</v>
      </c>
      <c r="K285" s="16">
        <f t="shared" si="58"/>
        <v>0.12550925479425437</v>
      </c>
      <c r="L285" s="17">
        <f t="shared" si="62"/>
        <v>65652.801986600025</v>
      </c>
      <c r="M285" s="123">
        <v>90067.260000000097</v>
      </c>
      <c r="N285" s="124">
        <v>11425.47461240001</v>
      </c>
      <c r="O285" s="125">
        <v>8838.9509390000021</v>
      </c>
      <c r="P285" s="123">
        <v>92581.440000000031</v>
      </c>
      <c r="Q285" s="124">
        <v>12033.847369599993</v>
      </c>
      <c r="R285" s="125">
        <v>9822.7008256000136</v>
      </c>
      <c r="S285" s="123">
        <v>63611.339999999931</v>
      </c>
      <c r="T285" s="124">
        <v>8029.1279004000053</v>
      </c>
      <c r="U285" s="125">
        <v>6577.3287312000011</v>
      </c>
      <c r="V285" s="123">
        <v>57885.120000000017</v>
      </c>
      <c r="W285" s="124">
        <v>7248.0251367999936</v>
      </c>
      <c r="X285" s="125">
        <v>6044.6670430000004</v>
      </c>
      <c r="Y285" s="123">
        <v>52857.659999999989</v>
      </c>
      <c r="Z285" s="124">
        <v>6573.5118715999952</v>
      </c>
      <c r="AA285" s="125">
        <v>5274.2600930000026</v>
      </c>
      <c r="AB285" s="123">
        <v>23061.600000000006</v>
      </c>
      <c r="AC285" s="124">
        <v>2715.6043688000004</v>
      </c>
      <c r="AD285" s="125">
        <v>1933.0259695999987</v>
      </c>
      <c r="AE285" s="123">
        <v>46449.420000000013</v>
      </c>
      <c r="AF285" s="124">
        <v>5783.5890803999964</v>
      </c>
      <c r="AG285" s="125">
        <v>4256.6393507999983</v>
      </c>
      <c r="AH285" s="123">
        <v>13456.500000000004</v>
      </c>
      <c r="AI285" s="124">
        <v>1526.6574691999997</v>
      </c>
      <c r="AJ285" s="125">
        <v>940.80714500000079</v>
      </c>
      <c r="AK285" s="123">
        <v>51010.080000000002</v>
      </c>
      <c r="AL285" s="124">
        <v>6293.2023112000043</v>
      </c>
      <c r="AM285" s="125">
        <v>4435.292516200002</v>
      </c>
      <c r="AN285" s="139">
        <v>56786.520000000011</v>
      </c>
      <c r="AO285" s="138">
        <v>7049.2102639999976</v>
      </c>
      <c r="AP285" s="125">
        <v>4999.5063632000047</v>
      </c>
      <c r="AQ285" s="139">
        <v>61881.899999999914</v>
      </c>
      <c r="AR285" s="138">
        <v>7748.7664228000021</v>
      </c>
      <c r="AS285" s="125">
        <v>5700.3331215999997</v>
      </c>
      <c r="AT285" s="139">
        <v>80418.839999999982</v>
      </c>
      <c r="AU285" s="138">
        <v>10182.863467199993</v>
      </c>
      <c r="AV285" s="125">
        <v>6829.2898884000015</v>
      </c>
    </row>
    <row r="286" spans="1:48" x14ac:dyDescent="0.25">
      <c r="A286" s="7">
        <v>271</v>
      </c>
      <c r="B286" s="56" t="s">
        <v>665</v>
      </c>
      <c r="C286" s="121">
        <v>321</v>
      </c>
      <c r="D286" s="81">
        <v>0.25</v>
      </c>
      <c r="E286" s="81" t="s">
        <v>688</v>
      </c>
      <c r="F286" s="66">
        <v>41081</v>
      </c>
      <c r="G286" s="66">
        <v>41081</v>
      </c>
      <c r="H286" s="83" t="s">
        <v>284</v>
      </c>
      <c r="I286" s="63">
        <f t="shared" si="60"/>
        <v>302283.23999999993</v>
      </c>
      <c r="J286" s="15">
        <f t="shared" si="61"/>
        <v>37102.64560560001</v>
      </c>
      <c r="K286" s="16">
        <f t="shared" si="58"/>
        <v>0.12274132567058636</v>
      </c>
      <c r="L286" s="17">
        <f t="shared" si="62"/>
        <v>28477.505372399981</v>
      </c>
      <c r="M286" s="123">
        <v>52802.52000000004</v>
      </c>
      <c r="N286" s="124">
        <v>6555.2542336000042</v>
      </c>
      <c r="O286" s="125">
        <v>5054.3916843999987</v>
      </c>
      <c r="P286" s="123">
        <v>53222.819999999963</v>
      </c>
      <c r="Q286" s="124">
        <v>6736.5534972000069</v>
      </c>
      <c r="R286" s="125">
        <v>5631.9873185999904</v>
      </c>
      <c r="S286" s="123">
        <v>30608.759999999995</v>
      </c>
      <c r="T286" s="124">
        <v>3693.3239991999999</v>
      </c>
      <c r="U286" s="125">
        <v>2974.4916771999983</v>
      </c>
      <c r="V286" s="123">
        <v>30732.959999999995</v>
      </c>
      <c r="W286" s="124">
        <v>3815.4792807999975</v>
      </c>
      <c r="X286" s="125">
        <v>3151.2242991999979</v>
      </c>
      <c r="Y286" s="123">
        <v>26630.160000000018</v>
      </c>
      <c r="Z286" s="124">
        <v>3227.0248223999993</v>
      </c>
      <c r="AA286" s="125">
        <v>2545.6310267999988</v>
      </c>
      <c r="AB286" s="123">
        <v>7914.8399999999883</v>
      </c>
      <c r="AC286" s="124">
        <v>921.72196559999986</v>
      </c>
      <c r="AD286" s="125">
        <v>655.3809438000003</v>
      </c>
      <c r="AE286" s="123">
        <v>25509.420000000024</v>
      </c>
      <c r="AF286" s="124">
        <v>3098.2567612000034</v>
      </c>
      <c r="AG286" s="125">
        <v>2250.4058506000001</v>
      </c>
      <c r="AH286" s="123">
        <v>3473.3999999999955</v>
      </c>
      <c r="AI286" s="124">
        <v>370.17547679999996</v>
      </c>
      <c r="AJ286" s="125">
        <v>198.81106739999981</v>
      </c>
      <c r="AK286" s="123">
        <v>21137.639999999978</v>
      </c>
      <c r="AL286" s="124">
        <v>2561.4975375999989</v>
      </c>
      <c r="AM286" s="125">
        <v>1737.5612487999999</v>
      </c>
      <c r="AN286" s="139">
        <v>20440.680000000018</v>
      </c>
      <c r="AO286" s="138">
        <v>2466.5869599999978</v>
      </c>
      <c r="AP286" s="125">
        <v>1694.0939746000001</v>
      </c>
      <c r="AQ286" s="139">
        <v>6631.08</v>
      </c>
      <c r="AR286" s="138">
        <v>789.36273600000015</v>
      </c>
      <c r="AS286" s="125">
        <v>564.21260580000023</v>
      </c>
      <c r="AT286" s="139">
        <v>23178.95999999997</v>
      </c>
      <c r="AU286" s="138">
        <v>2867.4083351999989</v>
      </c>
      <c r="AV286" s="125">
        <v>2019.3136752000009</v>
      </c>
    </row>
    <row r="287" spans="1:48" x14ac:dyDescent="0.25">
      <c r="A287" s="7">
        <v>272</v>
      </c>
      <c r="B287" s="56" t="s">
        <v>666</v>
      </c>
      <c r="C287" s="121">
        <v>323</v>
      </c>
      <c r="D287" s="81">
        <v>0.25</v>
      </c>
      <c r="E287" s="81" t="s">
        <v>688</v>
      </c>
      <c r="F287" s="66">
        <v>41081</v>
      </c>
      <c r="G287" s="66">
        <v>41081</v>
      </c>
      <c r="H287" s="83" t="s">
        <v>287</v>
      </c>
      <c r="I287" s="63">
        <f t="shared" si="60"/>
        <v>257767.74000000005</v>
      </c>
      <c r="J287" s="15">
        <f t="shared" si="61"/>
        <v>31353.864800399999</v>
      </c>
      <c r="K287" s="16">
        <f t="shared" si="58"/>
        <v>0.12163610853864022</v>
      </c>
      <c r="L287" s="17">
        <f t="shared" si="62"/>
        <v>23971.209370799999</v>
      </c>
      <c r="M287" s="123">
        <v>39928.020000000011</v>
      </c>
      <c r="N287" s="124">
        <v>4935.3890179999989</v>
      </c>
      <c r="O287" s="125">
        <v>3804.7213501999968</v>
      </c>
      <c r="P287" s="123">
        <v>43666.560000000034</v>
      </c>
      <c r="Q287" s="124">
        <v>5423.2216975999982</v>
      </c>
      <c r="R287" s="125">
        <v>4575.1883509999934</v>
      </c>
      <c r="S287" s="123">
        <v>25085.58</v>
      </c>
      <c r="T287" s="124">
        <v>2927.3987275999998</v>
      </c>
      <c r="U287" s="125">
        <v>2357.4742010000027</v>
      </c>
      <c r="V287" s="123">
        <v>27018.900000000009</v>
      </c>
      <c r="W287" s="124">
        <v>3338.003714800001</v>
      </c>
      <c r="X287" s="125">
        <v>2748.9193594000035</v>
      </c>
      <c r="Y287" s="123">
        <v>15621.959999999997</v>
      </c>
      <c r="Z287" s="124">
        <v>1848.5214703999998</v>
      </c>
      <c r="AA287" s="125">
        <v>1401.9669620000002</v>
      </c>
      <c r="AB287" s="123">
        <v>5427.8400000000011</v>
      </c>
      <c r="AC287" s="124">
        <v>604.98099359999958</v>
      </c>
      <c r="AD287" s="125">
        <v>422.32017179999968</v>
      </c>
      <c r="AE287" s="123">
        <v>16626.060000000009</v>
      </c>
      <c r="AF287" s="124">
        <v>1996.4252412000003</v>
      </c>
      <c r="AG287" s="125">
        <v>1424.8205616000012</v>
      </c>
      <c r="AH287" s="123">
        <v>1626.3000000000002</v>
      </c>
      <c r="AI287" s="124">
        <v>149.24933160000009</v>
      </c>
      <c r="AJ287" s="125">
        <v>66.41149919999998</v>
      </c>
      <c r="AK287" s="123">
        <v>16628.94000000001</v>
      </c>
      <c r="AL287" s="124">
        <v>2010.1255708000015</v>
      </c>
      <c r="AM287" s="125">
        <v>1369.7205430000001</v>
      </c>
      <c r="AN287" s="139">
        <v>16719.54</v>
      </c>
      <c r="AO287" s="138">
        <v>2012.4494811999998</v>
      </c>
      <c r="AP287" s="125">
        <v>1368.2013795999985</v>
      </c>
      <c r="AQ287" s="139">
        <v>26312.760000000006</v>
      </c>
      <c r="AR287" s="138">
        <v>3252.239133600001</v>
      </c>
      <c r="AS287" s="125">
        <v>2442.4802069999992</v>
      </c>
      <c r="AT287" s="139">
        <v>23105.279999999995</v>
      </c>
      <c r="AU287" s="138">
        <v>2855.86042</v>
      </c>
      <c r="AV287" s="125">
        <v>1988.9847849999999</v>
      </c>
    </row>
    <row r="288" spans="1:48" x14ac:dyDescent="0.25">
      <c r="A288" s="13">
        <v>273</v>
      </c>
      <c r="B288" s="56" t="s">
        <v>667</v>
      </c>
      <c r="C288" s="121">
        <v>306</v>
      </c>
      <c r="D288" s="81">
        <v>0.25</v>
      </c>
      <c r="E288" s="81" t="s">
        <v>688</v>
      </c>
      <c r="F288" s="66">
        <v>41081</v>
      </c>
      <c r="G288" s="66">
        <v>41081</v>
      </c>
      <c r="H288" s="83" t="s">
        <v>287</v>
      </c>
      <c r="I288" s="63">
        <f t="shared" si="60"/>
        <v>217665.48</v>
      </c>
      <c r="J288" s="15">
        <f t="shared" si="61"/>
        <v>26422.873320000002</v>
      </c>
      <c r="K288" s="16">
        <f t="shared" si="58"/>
        <v>0.12139211656345325</v>
      </c>
      <c r="L288" s="17">
        <f t="shared" si="62"/>
        <v>19953.951996600008</v>
      </c>
      <c r="M288" s="123">
        <v>37710.960000000006</v>
      </c>
      <c r="N288" s="124">
        <v>4643.465918400002</v>
      </c>
      <c r="O288" s="125">
        <v>3583.4113674000046</v>
      </c>
      <c r="P288" s="123">
        <v>28383.119999999992</v>
      </c>
      <c r="Q288" s="124">
        <v>3510.7510448000016</v>
      </c>
      <c r="R288" s="125">
        <v>2911.7992291999999</v>
      </c>
      <c r="S288" s="123">
        <v>2739.1800000000003</v>
      </c>
      <c r="T288" s="124">
        <v>307.42288280000014</v>
      </c>
      <c r="U288" s="125">
        <v>248.42147659999995</v>
      </c>
      <c r="V288" s="123">
        <v>21638.340000000007</v>
      </c>
      <c r="W288" s="124">
        <v>2599.5600028000008</v>
      </c>
      <c r="X288" s="125">
        <v>2089.4396026000013</v>
      </c>
      <c r="Y288" s="123">
        <v>21465.060000000009</v>
      </c>
      <c r="Z288" s="124">
        <v>2583.5667347999979</v>
      </c>
      <c r="AA288" s="125">
        <v>2049.8243190000021</v>
      </c>
      <c r="AB288" s="123">
        <v>5853.9599999999964</v>
      </c>
      <c r="AC288" s="124">
        <v>673.23358879999955</v>
      </c>
      <c r="AD288" s="125">
        <v>479.41834759999995</v>
      </c>
      <c r="AE288" s="123">
        <v>16919.579999999998</v>
      </c>
      <c r="AF288" s="124">
        <v>2000.9385227999996</v>
      </c>
      <c r="AG288" s="125">
        <v>1435.642336800001</v>
      </c>
      <c r="AH288" s="123">
        <v>1973.9999999999998</v>
      </c>
      <c r="AI288" s="124">
        <v>206.4728336</v>
      </c>
      <c r="AJ288" s="125">
        <v>106.93443079999996</v>
      </c>
      <c r="AK288" s="123">
        <v>17068.500000000015</v>
      </c>
      <c r="AL288" s="124">
        <v>2060.6343027999997</v>
      </c>
      <c r="AM288" s="125">
        <v>1400.3537980000012</v>
      </c>
      <c r="AN288" s="139">
        <v>16113.359999999999</v>
      </c>
      <c r="AO288" s="138">
        <v>1952.7825519999994</v>
      </c>
      <c r="AP288" s="125">
        <v>1340.8905064</v>
      </c>
      <c r="AQ288" s="139">
        <v>25822.680000000018</v>
      </c>
      <c r="AR288" s="138">
        <v>3161.2669079999996</v>
      </c>
      <c r="AS288" s="125">
        <v>2392.6364561999985</v>
      </c>
      <c r="AT288" s="139">
        <v>21976.739999999994</v>
      </c>
      <c r="AU288" s="138">
        <v>2722.7780284000005</v>
      </c>
      <c r="AV288" s="125">
        <v>1915.1801259999988</v>
      </c>
    </row>
    <row r="289" spans="1:48" x14ac:dyDescent="0.25">
      <c r="A289" s="7">
        <v>274</v>
      </c>
      <c r="B289" s="56" t="s">
        <v>668</v>
      </c>
      <c r="C289" s="121">
        <v>307</v>
      </c>
      <c r="D289" s="81">
        <v>0.25</v>
      </c>
      <c r="E289" s="81" t="s">
        <v>688</v>
      </c>
      <c r="F289" s="66">
        <v>41081</v>
      </c>
      <c r="G289" s="66">
        <v>41081</v>
      </c>
      <c r="H289" s="83" t="s">
        <v>287</v>
      </c>
      <c r="I289" s="63">
        <f t="shared" si="60"/>
        <v>329811.23999999987</v>
      </c>
      <c r="J289" s="15">
        <f t="shared" si="61"/>
        <v>40352.563062400004</v>
      </c>
      <c r="K289" s="16">
        <f t="shared" si="58"/>
        <v>0.12235047860224539</v>
      </c>
      <c r="L289" s="17">
        <f t="shared" si="62"/>
        <v>30891.649332999998</v>
      </c>
      <c r="M289" s="123">
        <v>51783.599999999955</v>
      </c>
      <c r="N289" s="124">
        <v>6405.9008903999948</v>
      </c>
      <c r="O289" s="125">
        <v>4948.964323199998</v>
      </c>
      <c r="P289" s="123">
        <v>50471.339999999967</v>
      </c>
      <c r="Q289" s="124">
        <v>6358.3970148000008</v>
      </c>
      <c r="R289" s="125">
        <v>5298.562854599998</v>
      </c>
      <c r="S289" s="123">
        <v>31663.200000000001</v>
      </c>
      <c r="T289" s="124">
        <v>3791.1391927999998</v>
      </c>
      <c r="U289" s="125">
        <v>3053.8909669999994</v>
      </c>
      <c r="V289" s="123">
        <v>32500.499999999993</v>
      </c>
      <c r="W289" s="124">
        <v>4013.4238539999988</v>
      </c>
      <c r="X289" s="125">
        <v>3321.3487030000015</v>
      </c>
      <c r="Y289" s="123">
        <v>27026.759999999995</v>
      </c>
      <c r="Z289" s="124">
        <v>3266.0144792000046</v>
      </c>
      <c r="AA289" s="125">
        <v>2585.5492315999986</v>
      </c>
      <c r="AB289" s="123">
        <v>8396.76</v>
      </c>
      <c r="AC289" s="124">
        <v>973.74921360000053</v>
      </c>
      <c r="AD289" s="125">
        <v>687.20390820000023</v>
      </c>
      <c r="AE289" s="123">
        <v>26172.479999999978</v>
      </c>
      <c r="AF289" s="124">
        <v>3166.3642824000017</v>
      </c>
      <c r="AG289" s="125">
        <v>2299.1245896000014</v>
      </c>
      <c r="AH289" s="123">
        <v>3629.5199999999982</v>
      </c>
      <c r="AI289" s="124">
        <v>394.25286479999983</v>
      </c>
      <c r="AJ289" s="125">
        <v>213.05827799999997</v>
      </c>
      <c r="AK289" s="123">
        <v>21712.019999999986</v>
      </c>
      <c r="AL289" s="124">
        <v>2614.8771212000015</v>
      </c>
      <c r="AM289" s="125">
        <v>1773.0956221999998</v>
      </c>
      <c r="AN289" s="139">
        <v>18333.660000000007</v>
      </c>
      <c r="AO289" s="138">
        <v>2207.9006195999987</v>
      </c>
      <c r="AP289" s="125">
        <v>1501.1789412000001</v>
      </c>
      <c r="AQ289" s="139">
        <v>33573.599999999991</v>
      </c>
      <c r="AR289" s="138">
        <v>4136.2407888000016</v>
      </c>
      <c r="AS289" s="125">
        <v>3071.082237600001</v>
      </c>
      <c r="AT289" s="139">
        <v>24547.799999999992</v>
      </c>
      <c r="AU289" s="138">
        <v>3024.3027408000012</v>
      </c>
      <c r="AV289" s="125">
        <v>2138.5896768000016</v>
      </c>
    </row>
    <row r="290" spans="1:48" x14ac:dyDescent="0.25">
      <c r="A290" s="7">
        <v>275</v>
      </c>
      <c r="B290" s="56" t="s">
        <v>669</v>
      </c>
      <c r="C290" s="121">
        <v>308</v>
      </c>
      <c r="D290" s="81">
        <v>0.25</v>
      </c>
      <c r="E290" s="81" t="s">
        <v>688</v>
      </c>
      <c r="F290" s="66">
        <v>41081</v>
      </c>
      <c r="G290" s="66">
        <v>41081</v>
      </c>
      <c r="H290" s="83" t="s">
        <v>287</v>
      </c>
      <c r="I290" s="63">
        <f t="shared" si="60"/>
        <v>323091.12000000023</v>
      </c>
      <c r="J290" s="15">
        <f t="shared" si="61"/>
        <v>39290.037702400019</v>
      </c>
      <c r="K290" s="16">
        <f t="shared" si="58"/>
        <v>0.12160667771494305</v>
      </c>
      <c r="L290" s="17">
        <f t="shared" si="62"/>
        <v>29955.564522399996</v>
      </c>
      <c r="M290" s="123">
        <v>51136.080000000016</v>
      </c>
      <c r="N290" s="124">
        <v>6300.370876800007</v>
      </c>
      <c r="O290" s="125">
        <v>4848.6618918000031</v>
      </c>
      <c r="P290" s="123">
        <v>49733.280000000042</v>
      </c>
      <c r="Q290" s="124">
        <v>6239.2354824000031</v>
      </c>
      <c r="R290" s="125">
        <v>5205.8202359999932</v>
      </c>
      <c r="S290" s="123">
        <v>31672.620000000028</v>
      </c>
      <c r="T290" s="124">
        <v>3796.7258787999976</v>
      </c>
      <c r="U290" s="125">
        <v>3055.7539270000034</v>
      </c>
      <c r="V290" s="123">
        <v>32143.440000000028</v>
      </c>
      <c r="W290" s="124">
        <v>3934.7259111999992</v>
      </c>
      <c r="X290" s="125">
        <v>3240.5049712000005</v>
      </c>
      <c r="Y290" s="123">
        <v>25454.639999999989</v>
      </c>
      <c r="Z290" s="124">
        <v>3047.4723832</v>
      </c>
      <c r="AA290" s="125">
        <v>2389.150239999999</v>
      </c>
      <c r="AB290" s="123">
        <v>7117.4400000000041</v>
      </c>
      <c r="AC290" s="124">
        <v>825.41329759999996</v>
      </c>
      <c r="AD290" s="125">
        <v>589.7892127999994</v>
      </c>
      <c r="AE290" s="123">
        <v>25184.76000000002</v>
      </c>
      <c r="AF290" s="124">
        <v>3010.9419736</v>
      </c>
      <c r="AG290" s="125">
        <v>2180.139444399998</v>
      </c>
      <c r="AH290" s="123">
        <v>2790.839999999997</v>
      </c>
      <c r="AI290" s="124">
        <v>302.61470799999989</v>
      </c>
      <c r="AJ290" s="125">
        <v>156.98111139999989</v>
      </c>
      <c r="AK290" s="123">
        <v>22492.260000000013</v>
      </c>
      <c r="AL290" s="124">
        <v>2695.2890052000025</v>
      </c>
      <c r="AM290" s="125">
        <v>1821.7901742000004</v>
      </c>
      <c r="AN290" s="139">
        <v>20536.800000000014</v>
      </c>
      <c r="AO290" s="138">
        <v>2459.1536079999992</v>
      </c>
      <c r="AP290" s="125">
        <v>1702.590666400002</v>
      </c>
      <c r="AQ290" s="139">
        <v>33540.060000000041</v>
      </c>
      <c r="AR290" s="138">
        <v>4092.5479748000016</v>
      </c>
      <c r="AS290" s="125">
        <v>3009.6520795999977</v>
      </c>
      <c r="AT290" s="139">
        <v>21288.900000000009</v>
      </c>
      <c r="AU290" s="138">
        <v>2585.5466028000005</v>
      </c>
      <c r="AV290" s="125">
        <v>1754.7305675999996</v>
      </c>
    </row>
    <row r="291" spans="1:48" x14ac:dyDescent="0.25">
      <c r="A291" s="13">
        <v>276</v>
      </c>
      <c r="B291" s="56" t="s">
        <v>670</v>
      </c>
      <c r="C291" s="121">
        <v>309</v>
      </c>
      <c r="D291" s="81">
        <v>0.25</v>
      </c>
      <c r="E291" s="81" t="s">
        <v>688</v>
      </c>
      <c r="F291" s="66">
        <v>41081</v>
      </c>
      <c r="G291" s="66">
        <v>41081</v>
      </c>
      <c r="H291" s="83" t="s">
        <v>287</v>
      </c>
      <c r="I291" s="63">
        <f t="shared" si="60"/>
        <v>286430.81999999995</v>
      </c>
      <c r="J291" s="15">
        <f t="shared" si="61"/>
        <v>35088.375545999988</v>
      </c>
      <c r="K291" s="16">
        <f t="shared" si="58"/>
        <v>0.12250209508180716</v>
      </c>
      <c r="L291" s="17">
        <f t="shared" si="62"/>
        <v>26814.895911600001</v>
      </c>
      <c r="M291" s="123">
        <v>43025.880000000012</v>
      </c>
      <c r="N291" s="124">
        <v>5319.4776328000007</v>
      </c>
      <c r="O291" s="125">
        <v>4091.3626509999981</v>
      </c>
      <c r="P291" s="123">
        <v>44768.75999999998</v>
      </c>
      <c r="Q291" s="124">
        <v>5628.590409599994</v>
      </c>
      <c r="R291" s="125">
        <v>4732.8206339999997</v>
      </c>
      <c r="S291" s="123">
        <v>26902.739999999991</v>
      </c>
      <c r="T291" s="124">
        <v>3222.8887099999979</v>
      </c>
      <c r="U291" s="125">
        <v>2609.6586337999993</v>
      </c>
      <c r="V291" s="123">
        <v>27080.639999999985</v>
      </c>
      <c r="W291" s="124">
        <v>3347.0100015999997</v>
      </c>
      <c r="X291" s="125">
        <v>2760.0818739999986</v>
      </c>
      <c r="Y291" s="123">
        <v>23654.639999999963</v>
      </c>
      <c r="Z291" s="124">
        <v>2852.8154431999965</v>
      </c>
      <c r="AA291" s="125">
        <v>2261.6866442</v>
      </c>
      <c r="AB291" s="123">
        <v>7964.639999999994</v>
      </c>
      <c r="AC291" s="124">
        <v>927.82077679999986</v>
      </c>
      <c r="AD291" s="125">
        <v>654.05836639999984</v>
      </c>
      <c r="AE291" s="123">
        <v>18823.860000000008</v>
      </c>
      <c r="AF291" s="124">
        <v>2269.6745500000011</v>
      </c>
      <c r="AG291" s="125">
        <v>1636.6919218000007</v>
      </c>
      <c r="AH291" s="123">
        <v>2946.8400000000006</v>
      </c>
      <c r="AI291" s="124">
        <v>314.10890399999988</v>
      </c>
      <c r="AJ291" s="125">
        <v>168.09959759999995</v>
      </c>
      <c r="AK291" s="123">
        <v>19302.24000000002</v>
      </c>
      <c r="AL291" s="124">
        <v>2342.1989408000004</v>
      </c>
      <c r="AM291" s="125">
        <v>1594.3698175999989</v>
      </c>
      <c r="AN291" s="139">
        <v>18215.760000000013</v>
      </c>
      <c r="AO291" s="138">
        <v>2205.8779599999984</v>
      </c>
      <c r="AP291" s="125">
        <v>1513.1942344000008</v>
      </c>
      <c r="AQ291" s="139">
        <v>30080.159999999996</v>
      </c>
      <c r="AR291" s="138">
        <v>3722.546464</v>
      </c>
      <c r="AS291" s="125">
        <v>2794.8255795999999</v>
      </c>
      <c r="AT291" s="139">
        <v>23664.660000000029</v>
      </c>
      <c r="AU291" s="138">
        <v>2935.3657532000002</v>
      </c>
      <c r="AV291" s="125">
        <v>1998.0459572000007</v>
      </c>
    </row>
    <row r="292" spans="1:48" x14ac:dyDescent="0.25">
      <c r="A292" s="7">
        <v>277</v>
      </c>
      <c r="B292" s="56" t="s">
        <v>671</v>
      </c>
      <c r="C292" s="121">
        <v>310</v>
      </c>
      <c r="D292" s="81">
        <v>0.2</v>
      </c>
      <c r="E292" s="81" t="s">
        <v>688</v>
      </c>
      <c r="F292" s="66">
        <v>40365</v>
      </c>
      <c r="G292" s="66">
        <v>40365</v>
      </c>
      <c r="H292" s="83" t="s">
        <v>449</v>
      </c>
      <c r="I292" s="63">
        <f t="shared" si="60"/>
        <v>173560.00000000006</v>
      </c>
      <c r="J292" s="15">
        <f t="shared" si="61"/>
        <v>19754.598996000004</v>
      </c>
      <c r="K292" s="16">
        <f t="shared" si="58"/>
        <v>0.11381999882461395</v>
      </c>
      <c r="L292" s="17">
        <f t="shared" si="62"/>
        <v>14751.820380000001</v>
      </c>
      <c r="M292" s="123">
        <v>19720.399999999987</v>
      </c>
      <c r="N292" s="124">
        <v>2588.7498660000001</v>
      </c>
      <c r="O292" s="125">
        <v>2026.5990580000016</v>
      </c>
      <c r="P292" s="123">
        <v>32982.400000000009</v>
      </c>
      <c r="Q292" s="124">
        <v>4468.3966960000025</v>
      </c>
      <c r="R292" s="125">
        <v>3761.1265959999987</v>
      </c>
      <c r="S292" s="123">
        <v>19153.200000000023</v>
      </c>
      <c r="T292" s="124">
        <v>2489.0095480000014</v>
      </c>
      <c r="U292" s="125">
        <v>2042.6795839999995</v>
      </c>
      <c r="V292" s="123">
        <v>20039.600000000028</v>
      </c>
      <c r="W292" s="124">
        <v>2644.5656540000032</v>
      </c>
      <c r="X292" s="125">
        <v>2198.473362000002</v>
      </c>
      <c r="Y292" s="123">
        <v>18209.600000000002</v>
      </c>
      <c r="Z292" s="124">
        <v>2390.2481240000006</v>
      </c>
      <c r="AA292" s="125">
        <v>1955.8979879999993</v>
      </c>
      <c r="AB292" s="123">
        <v>5260.3999999999987</v>
      </c>
      <c r="AC292" s="124">
        <v>654.36925599999938</v>
      </c>
      <c r="AD292" s="125">
        <v>464.64871200000005</v>
      </c>
      <c r="AE292" s="123">
        <v>4398.0000000000027</v>
      </c>
      <c r="AF292" s="124">
        <v>339.73747199999985</v>
      </c>
      <c r="AG292" s="125">
        <v>183.53276400000004</v>
      </c>
      <c r="AH292" s="123">
        <v>2474.8000000000006</v>
      </c>
      <c r="AI292" s="124">
        <v>173.276048</v>
      </c>
      <c r="AJ292" s="125">
        <v>52.551055999999996</v>
      </c>
      <c r="AK292" s="123">
        <v>241.99999999999994</v>
      </c>
      <c r="AL292" s="124">
        <v>16.75366</v>
      </c>
      <c r="AM292" s="125">
        <v>4.5397999999999996</v>
      </c>
      <c r="AN292" s="139">
        <v>14959.999999999996</v>
      </c>
      <c r="AO292" s="138">
        <v>1132.7241219999985</v>
      </c>
      <c r="AP292" s="125">
        <v>555.47779400000059</v>
      </c>
      <c r="AQ292" s="139">
        <v>16337.200000000004</v>
      </c>
      <c r="AR292" s="138">
        <v>1287.2955739999989</v>
      </c>
      <c r="AS292" s="125">
        <v>736.69358200000067</v>
      </c>
      <c r="AT292" s="139">
        <v>19782.400000000009</v>
      </c>
      <c r="AU292" s="138">
        <v>1569.472975999998</v>
      </c>
      <c r="AV292" s="125">
        <v>769.60008400000015</v>
      </c>
    </row>
    <row r="293" spans="1:48" x14ac:dyDescent="0.25">
      <c r="A293" s="7">
        <v>278</v>
      </c>
      <c r="B293" s="56" t="s">
        <v>672</v>
      </c>
      <c r="C293" s="121">
        <v>311</v>
      </c>
      <c r="D293" s="81">
        <v>0.2</v>
      </c>
      <c r="E293" s="81" t="s">
        <v>688</v>
      </c>
      <c r="F293" s="66">
        <v>40365</v>
      </c>
      <c r="G293" s="66">
        <v>40365</v>
      </c>
      <c r="H293" s="83" t="s">
        <v>449</v>
      </c>
      <c r="I293" s="63">
        <f t="shared" si="60"/>
        <v>212544.04105600054</v>
      </c>
      <c r="J293" s="15">
        <f t="shared" si="61"/>
        <v>22779.252685032247</v>
      </c>
      <c r="K293" s="16">
        <f t="shared" si="58"/>
        <v>0.10717427113861278</v>
      </c>
      <c r="L293" s="17">
        <f t="shared" si="62"/>
        <v>16357.401844763956</v>
      </c>
      <c r="M293" s="123">
        <v>18630.799999999981</v>
      </c>
      <c r="N293" s="124">
        <v>2441.1987820000018</v>
      </c>
      <c r="O293" s="125">
        <v>1908.0050420000002</v>
      </c>
      <c r="P293" s="123">
        <v>23573.599999999991</v>
      </c>
      <c r="Q293" s="124">
        <v>3099.7890840000027</v>
      </c>
      <c r="R293" s="125">
        <v>2585.5241959999994</v>
      </c>
      <c r="S293" s="123">
        <v>9890.8000000000029</v>
      </c>
      <c r="T293" s="124">
        <v>1159.6076219999977</v>
      </c>
      <c r="U293" s="125">
        <v>916.34853799999939</v>
      </c>
      <c r="V293" s="123">
        <v>14374.400000000001</v>
      </c>
      <c r="W293" s="124">
        <v>1836.667670000003</v>
      </c>
      <c r="X293" s="125">
        <v>1514.2021795999979</v>
      </c>
      <c r="Y293" s="123">
        <v>57184.081056000541</v>
      </c>
      <c r="Z293" s="124">
        <v>6901.7300490322405</v>
      </c>
      <c r="AA293" s="125">
        <v>5498.3012687639584</v>
      </c>
      <c r="AB293" s="123">
        <v>5921.5999999999995</v>
      </c>
      <c r="AC293" s="124">
        <v>748.91909600000008</v>
      </c>
      <c r="AD293" s="125">
        <v>532.61459800000046</v>
      </c>
      <c r="AE293" s="123">
        <v>12377.52</v>
      </c>
      <c r="AF293" s="124">
        <v>1075.1941968000001</v>
      </c>
      <c r="AG293" s="125">
        <v>636.09550599999989</v>
      </c>
      <c r="AH293" s="123">
        <v>3560.3199999999956</v>
      </c>
      <c r="AI293" s="124">
        <v>255.78057800000005</v>
      </c>
      <c r="AJ293" s="125">
        <v>86.711594000000062</v>
      </c>
      <c r="AK293" s="123">
        <v>11169.880000000006</v>
      </c>
      <c r="AL293" s="124">
        <v>853.69989679999867</v>
      </c>
      <c r="AM293" s="125">
        <v>398.54939920000032</v>
      </c>
      <c r="AN293" s="139">
        <v>16777.68</v>
      </c>
      <c r="AO293" s="138">
        <v>1307.9807736</v>
      </c>
      <c r="AP293" s="125">
        <v>666.2310415999998</v>
      </c>
      <c r="AQ293" s="139">
        <v>18143.080000000002</v>
      </c>
      <c r="AR293" s="138">
        <v>1431.9392624000011</v>
      </c>
      <c r="AS293" s="125">
        <v>826.32517680000001</v>
      </c>
      <c r="AT293" s="139">
        <v>20940.28000000001</v>
      </c>
      <c r="AU293" s="138">
        <v>1666.7456744000012</v>
      </c>
      <c r="AV293" s="125">
        <v>788.49330480000003</v>
      </c>
    </row>
    <row r="294" spans="1:48" x14ac:dyDescent="0.25">
      <c r="A294" s="13">
        <v>279</v>
      </c>
      <c r="B294" s="56" t="s">
        <v>673</v>
      </c>
      <c r="C294" s="121">
        <v>312</v>
      </c>
      <c r="D294" s="81">
        <v>0.2</v>
      </c>
      <c r="E294" s="81" t="s">
        <v>688</v>
      </c>
      <c r="F294" s="66">
        <v>40365</v>
      </c>
      <c r="G294" s="66">
        <v>40365</v>
      </c>
      <c r="H294" s="83" t="s">
        <v>449</v>
      </c>
      <c r="I294" s="63">
        <f t="shared" si="60"/>
        <v>200986.4</v>
      </c>
      <c r="J294" s="15">
        <f t="shared" si="61"/>
        <v>22716.137279999995</v>
      </c>
      <c r="K294" s="16">
        <f t="shared" si="58"/>
        <v>0.11302325570287342</v>
      </c>
      <c r="L294" s="17">
        <f t="shared" si="62"/>
        <v>16810.687048000003</v>
      </c>
      <c r="M294" s="123">
        <v>26827.600000000006</v>
      </c>
      <c r="N294" s="124">
        <v>3574.3044239999977</v>
      </c>
      <c r="O294" s="125">
        <v>2813.3165000000017</v>
      </c>
      <c r="P294" s="123">
        <v>33267.19999999999</v>
      </c>
      <c r="Q294" s="124">
        <v>4528.6441879999957</v>
      </c>
      <c r="R294" s="125">
        <v>3808.5100880000023</v>
      </c>
      <c r="S294" s="123">
        <v>20853.599999999995</v>
      </c>
      <c r="T294" s="124">
        <v>2744.7651039999982</v>
      </c>
      <c r="U294" s="125">
        <v>2262.8858639999994</v>
      </c>
      <c r="V294" s="123">
        <v>20072.399999999994</v>
      </c>
      <c r="W294" s="124">
        <v>2646.8213960000048</v>
      </c>
      <c r="X294" s="125">
        <v>2203.1221440000008</v>
      </c>
      <c r="Y294" s="123">
        <v>18389.999999999993</v>
      </c>
      <c r="Z294" s="124">
        <v>2412.3281099999999</v>
      </c>
      <c r="AA294" s="125">
        <v>1978.5295980000003</v>
      </c>
      <c r="AB294" s="123">
        <v>6809.5999999999985</v>
      </c>
      <c r="AC294" s="124">
        <v>853.5226239999995</v>
      </c>
      <c r="AD294" s="125">
        <v>599.7407639999999</v>
      </c>
      <c r="AE294" s="123">
        <v>12140.799999999992</v>
      </c>
      <c r="AF294" s="124">
        <v>1099.9290920000026</v>
      </c>
      <c r="AG294" s="125">
        <v>684.51514000000009</v>
      </c>
      <c r="AH294" s="123">
        <v>2973.9999999999982</v>
      </c>
      <c r="AI294" s="124">
        <v>210.85106600000003</v>
      </c>
      <c r="AJ294" s="125">
        <v>69.716166000000001</v>
      </c>
      <c r="AK294" s="123">
        <v>12938.799999999996</v>
      </c>
      <c r="AL294" s="124">
        <v>1006.0870640000031</v>
      </c>
      <c r="AM294" s="125">
        <v>521.49695599999995</v>
      </c>
      <c r="AN294" s="139">
        <v>14458.400000000023</v>
      </c>
      <c r="AO294" s="138">
        <v>1120.8752499999987</v>
      </c>
      <c r="AP294" s="125">
        <v>563.13588599999991</v>
      </c>
      <c r="AQ294" s="139">
        <v>16277.599999999999</v>
      </c>
      <c r="AR294" s="138">
        <v>1288.5459519999977</v>
      </c>
      <c r="AS294" s="125">
        <v>740.15723199999968</v>
      </c>
      <c r="AT294" s="139">
        <v>15976.399999999985</v>
      </c>
      <c r="AU294" s="138">
        <v>1229.4630099999999</v>
      </c>
      <c r="AV294" s="125">
        <v>565.56071000000031</v>
      </c>
    </row>
    <row r="295" spans="1:48" x14ac:dyDescent="0.25">
      <c r="A295" s="7">
        <v>280</v>
      </c>
      <c r="B295" s="56" t="s">
        <v>674</v>
      </c>
      <c r="C295" s="121">
        <v>313</v>
      </c>
      <c r="D295" s="81">
        <v>0.2</v>
      </c>
      <c r="E295" s="81" t="s">
        <v>688</v>
      </c>
      <c r="F295" s="66">
        <v>40365</v>
      </c>
      <c r="G295" s="66">
        <v>40365</v>
      </c>
      <c r="H295" s="83" t="s">
        <v>449</v>
      </c>
      <c r="I295" s="63">
        <f t="shared" si="60"/>
        <v>179244.4</v>
      </c>
      <c r="J295" s="15">
        <f t="shared" si="61"/>
        <v>19859.234186000005</v>
      </c>
      <c r="K295" s="16">
        <f t="shared" si="58"/>
        <v>0.11079416810790187</v>
      </c>
      <c r="L295" s="17">
        <f t="shared" si="62"/>
        <v>14520.134034000001</v>
      </c>
      <c r="M295" s="123">
        <v>24132.799999999999</v>
      </c>
      <c r="N295" s="124">
        <v>3190.9148719999998</v>
      </c>
      <c r="O295" s="125">
        <v>2506.3743720000007</v>
      </c>
      <c r="P295" s="123">
        <v>27946.799999999988</v>
      </c>
      <c r="Q295" s="124">
        <v>3713.8464520000002</v>
      </c>
      <c r="R295" s="125">
        <v>3087.0780199999981</v>
      </c>
      <c r="S295" s="123">
        <v>15850.799999999992</v>
      </c>
      <c r="T295" s="124">
        <v>1984.911902000003</v>
      </c>
      <c r="U295" s="125">
        <v>1597.2375180000006</v>
      </c>
      <c r="V295" s="123">
        <v>18546.000000000007</v>
      </c>
      <c r="W295" s="124">
        <v>2452.0818500000032</v>
      </c>
      <c r="X295" s="125">
        <v>2043.1450980000004</v>
      </c>
      <c r="Y295" s="123">
        <v>16837.600000000002</v>
      </c>
      <c r="Z295" s="124">
        <v>2206.4007939999979</v>
      </c>
      <c r="AA295" s="125">
        <v>1807.6473660000013</v>
      </c>
      <c r="AB295" s="123">
        <v>5796.7999999999975</v>
      </c>
      <c r="AC295" s="124">
        <v>725.7964919999996</v>
      </c>
      <c r="AD295" s="125">
        <v>512.73339200000021</v>
      </c>
      <c r="AE295" s="123">
        <v>11855.600000000006</v>
      </c>
      <c r="AF295" s="124">
        <v>1082.0726400000026</v>
      </c>
      <c r="AG295" s="125">
        <v>678.00033599999995</v>
      </c>
      <c r="AH295" s="123">
        <v>2843.2000000000025</v>
      </c>
      <c r="AI295" s="124">
        <v>202.54703600000013</v>
      </c>
      <c r="AJ295" s="125">
        <v>68.629259999999988</v>
      </c>
      <c r="AK295" s="123">
        <v>10615.600000000006</v>
      </c>
      <c r="AL295" s="124">
        <v>789.63836000000208</v>
      </c>
      <c r="AM295" s="125">
        <v>398.70974400000017</v>
      </c>
      <c r="AN295" s="139">
        <v>14181.599999999986</v>
      </c>
      <c r="AO295" s="138">
        <v>1104.3850499999994</v>
      </c>
      <c r="AP295" s="125">
        <v>559.99344599999972</v>
      </c>
      <c r="AQ295" s="139">
        <v>14536.400000000018</v>
      </c>
      <c r="AR295" s="138">
        <v>1140.0989559999985</v>
      </c>
      <c r="AS295" s="125">
        <v>645.10004800000013</v>
      </c>
      <c r="AT295" s="139">
        <v>16101.199999999988</v>
      </c>
      <c r="AU295" s="138">
        <v>1266.5397819999996</v>
      </c>
      <c r="AV295" s="125">
        <v>615.48543400000017</v>
      </c>
    </row>
    <row r="296" spans="1:48" ht="15.75" thickBot="1" x14ac:dyDescent="0.3">
      <c r="A296" s="7">
        <v>281</v>
      </c>
      <c r="B296" s="57" t="s">
        <v>450</v>
      </c>
      <c r="C296" s="51">
        <v>329</v>
      </c>
      <c r="D296" s="82">
        <v>20.7</v>
      </c>
      <c r="E296" s="82" t="s">
        <v>688</v>
      </c>
      <c r="F296" s="68">
        <v>41016</v>
      </c>
      <c r="G296" s="68">
        <v>41016</v>
      </c>
      <c r="H296" s="105" t="s">
        <v>609</v>
      </c>
      <c r="I296" s="80">
        <f t="shared" si="60"/>
        <v>50477241.021041617</v>
      </c>
      <c r="J296" s="27">
        <f t="shared" si="61"/>
        <v>5240677.6556486264</v>
      </c>
      <c r="K296" s="28">
        <f t="shared" si="58"/>
        <v>0.10382258518178582</v>
      </c>
      <c r="L296" s="29">
        <f t="shared" si="62"/>
        <v>3808332.7906719083</v>
      </c>
      <c r="M296" s="145">
        <v>8232819.9492071383</v>
      </c>
      <c r="N296" s="146">
        <v>872365.78661978233</v>
      </c>
      <c r="O296" s="147">
        <v>633962.47464924771</v>
      </c>
      <c r="P296" s="145">
        <v>7509116.9992747353</v>
      </c>
      <c r="Q296" s="146">
        <v>797028.04167867592</v>
      </c>
      <c r="R296" s="147">
        <v>618581.01014465909</v>
      </c>
      <c r="S296" s="145">
        <v>6366696.8743852302</v>
      </c>
      <c r="T296" s="146">
        <v>665450.66105563601</v>
      </c>
      <c r="U296" s="147">
        <v>517376.71678244555</v>
      </c>
      <c r="V296" s="145">
        <v>4886987.8745291298</v>
      </c>
      <c r="W296" s="146">
        <v>499022.29675077467</v>
      </c>
      <c r="X296" s="147">
        <v>395722.07396574243</v>
      </c>
      <c r="Y296" s="145">
        <v>4420425.6245734245</v>
      </c>
      <c r="Z296" s="146">
        <v>450295.51243730151</v>
      </c>
      <c r="AA296" s="147">
        <v>348836.98190834193</v>
      </c>
      <c r="AB296" s="145">
        <v>2314693.0724059963</v>
      </c>
      <c r="AC296" s="146">
        <v>229362.76944253198</v>
      </c>
      <c r="AD296" s="147">
        <v>157542.99363230169</v>
      </c>
      <c r="AE296" s="145">
        <v>4529762.9166668979</v>
      </c>
      <c r="AF296" s="146">
        <v>469595.41600002773</v>
      </c>
      <c r="AG296" s="147">
        <v>330950.13601334841</v>
      </c>
      <c r="AH296" s="145">
        <v>1965692.9999994005</v>
      </c>
      <c r="AI296" s="146">
        <v>195172.59775994997</v>
      </c>
      <c r="AJ296" s="147">
        <v>113833.46905662771</v>
      </c>
      <c r="AK296" s="123">
        <v>5198329.9999997029</v>
      </c>
      <c r="AL296" s="124">
        <v>539878.9116799857</v>
      </c>
      <c r="AM296" s="125">
        <v>347537.4958750158</v>
      </c>
      <c r="AN296" s="139">
        <v>5052714.7099999655</v>
      </c>
      <c r="AO296" s="138">
        <v>522505.66222395992</v>
      </c>
      <c r="AP296" s="125">
        <v>343989.43864417786</v>
      </c>
      <c r="AQ296" s="139">
        <v>0</v>
      </c>
      <c r="AR296" s="138">
        <v>0</v>
      </c>
      <c r="AS296" s="125">
        <v>0</v>
      </c>
      <c r="AT296" s="139">
        <v>0</v>
      </c>
      <c r="AU296" s="138">
        <v>0</v>
      </c>
      <c r="AV296" s="125">
        <v>0</v>
      </c>
    </row>
    <row r="297" spans="1:48" x14ac:dyDescent="0.25">
      <c r="A297" s="98"/>
      <c r="B297" s="99"/>
      <c r="C297" s="99"/>
      <c r="D297" s="100">
        <f>SUM(D245:D296)</f>
        <v>64.64500000000001</v>
      </c>
      <c r="E297" s="100"/>
      <c r="F297" s="101"/>
      <c r="G297" s="101"/>
      <c r="H297" s="115" t="s">
        <v>476</v>
      </c>
      <c r="I297" s="102">
        <f>SUM(I245:I296)</f>
        <v>147620390.68062779</v>
      </c>
      <c r="J297" s="102">
        <f>SUM(J245:J296)</f>
        <v>15763460.805918071</v>
      </c>
      <c r="K297" s="171">
        <f t="shared" si="58"/>
        <v>0.10678376295603931</v>
      </c>
      <c r="L297" s="113">
        <f t="shared" ref="L297:AV297" si="63">SUM(L245:L296)</f>
        <v>11450669.599467849</v>
      </c>
      <c r="M297" s="102">
        <f t="shared" si="63"/>
        <v>22233101.126645096</v>
      </c>
      <c r="N297" s="102">
        <f t="shared" si="63"/>
        <v>2378706.4498283598</v>
      </c>
      <c r="O297" s="102">
        <f t="shared" si="63"/>
        <v>1736162.153413679</v>
      </c>
      <c r="P297" s="102">
        <f t="shared" si="63"/>
        <v>21050128.569581382</v>
      </c>
      <c r="Q297" s="102">
        <f t="shared" si="63"/>
        <v>2279982.1668063928</v>
      </c>
      <c r="R297" s="102">
        <f t="shared" si="63"/>
        <v>1780038.3181476498</v>
      </c>
      <c r="S297" s="102">
        <f t="shared" si="63"/>
        <v>15478668.01346362</v>
      </c>
      <c r="T297" s="102">
        <f t="shared" si="63"/>
        <v>1653772.4168497333</v>
      </c>
      <c r="U297" s="102">
        <f t="shared" si="63"/>
        <v>1298312.3605182152</v>
      </c>
      <c r="V297" s="102">
        <f t="shared" si="63"/>
        <v>13216697.676762957</v>
      </c>
      <c r="W297" s="102">
        <f t="shared" si="63"/>
        <v>1401235.651424502</v>
      </c>
      <c r="X297" s="102">
        <f t="shared" si="63"/>
        <v>1126457.0026042059</v>
      </c>
      <c r="Y297" s="102">
        <f t="shared" si="63"/>
        <v>12013697.036649596</v>
      </c>
      <c r="Z297" s="102">
        <f t="shared" si="63"/>
        <v>1270544.5989949584</v>
      </c>
      <c r="AA297" s="102">
        <f t="shared" si="63"/>
        <v>989927.54505981598</v>
      </c>
      <c r="AB297" s="102">
        <f t="shared" si="63"/>
        <v>5738513.0106938677</v>
      </c>
      <c r="AC297" s="102">
        <f t="shared" si="63"/>
        <v>594340.29532868438</v>
      </c>
      <c r="AD297" s="102">
        <f t="shared" si="63"/>
        <v>407298.48458200623</v>
      </c>
      <c r="AE297" s="102">
        <f t="shared" si="63"/>
        <v>11917496.174527666</v>
      </c>
      <c r="AF297" s="102">
        <f t="shared" si="63"/>
        <v>1262106.5892570319</v>
      </c>
      <c r="AG297" s="102">
        <f t="shared" si="63"/>
        <v>901371.9468310182</v>
      </c>
      <c r="AH297" s="102">
        <f t="shared" si="63"/>
        <v>4694515.6585367164</v>
      </c>
      <c r="AI297" s="102">
        <f t="shared" si="63"/>
        <v>480700.48543487838</v>
      </c>
      <c r="AJ297" s="102">
        <f t="shared" si="63"/>
        <v>284837.02702465461</v>
      </c>
      <c r="AK297" s="102">
        <f>SUM(AK245:AK296)</f>
        <v>12639676.159342691</v>
      </c>
      <c r="AL297" s="102">
        <f t="shared" si="63"/>
        <v>1335717.9671543115</v>
      </c>
      <c r="AM297" s="102">
        <f t="shared" si="63"/>
        <v>865462.93540938478</v>
      </c>
      <c r="AN297" s="102">
        <f t="shared" si="63"/>
        <v>12630953.836383734</v>
      </c>
      <c r="AO297" s="102">
        <f t="shared" si="63"/>
        <v>1340445.9232978513</v>
      </c>
      <c r="AP297" s="102">
        <f t="shared" si="63"/>
        <v>886267.4799354889</v>
      </c>
      <c r="AQ297" s="92">
        <f t="shared" si="63"/>
        <v>9243573.9722973648</v>
      </c>
      <c r="AR297" s="92">
        <f t="shared" si="63"/>
        <v>1020947.1762635515</v>
      </c>
      <c r="AS297" s="92">
        <f t="shared" si="63"/>
        <v>698589.60559533455</v>
      </c>
      <c r="AT297" s="92">
        <f t="shared" si="63"/>
        <v>6763369.4457430784</v>
      </c>
      <c r="AU297" s="92">
        <f t="shared" si="63"/>
        <v>744961.08527781628</v>
      </c>
      <c r="AV297" s="92">
        <f t="shared" si="63"/>
        <v>475944.74034639314</v>
      </c>
    </row>
    <row r="298" spans="1:48" ht="15.75" x14ac:dyDescent="0.25">
      <c r="H298" s="116" t="s">
        <v>477</v>
      </c>
      <c r="I298" s="104">
        <f>I297+I243+I103+I58</f>
        <v>890923136.35352802</v>
      </c>
      <c r="J298" s="103">
        <f>J297+J243+J103+J58</f>
        <v>131499441.42633</v>
      </c>
      <c r="K298" s="112">
        <f t="shared" si="58"/>
        <v>0.14759908690276688</v>
      </c>
      <c r="L298" s="114">
        <f t="shared" ref="L298:AV298" si="64">L297+L243+L103+L58</f>
        <v>102264432.2961219</v>
      </c>
      <c r="M298" s="104">
        <f t="shared" si="64"/>
        <v>91042365.458586857</v>
      </c>
      <c r="N298" s="103">
        <f t="shared" si="64"/>
        <v>13015229.424682274</v>
      </c>
      <c r="O298" s="103">
        <f t="shared" si="64"/>
        <v>10255304.877855681</v>
      </c>
      <c r="P298" s="103">
        <f t="shared" si="64"/>
        <v>88157938.317501456</v>
      </c>
      <c r="Q298" s="103">
        <f t="shared" si="64"/>
        <v>12604989.601091292</v>
      </c>
      <c r="R298" s="103">
        <f t="shared" si="64"/>
        <v>10222801.889400382</v>
      </c>
      <c r="S298" s="103">
        <f t="shared" si="64"/>
        <v>88395862.708709896</v>
      </c>
      <c r="T298" s="103">
        <f t="shared" si="64"/>
        <v>12904420.85155141</v>
      </c>
      <c r="U298" s="103">
        <f t="shared" si="64"/>
        <v>10800076.411516752</v>
      </c>
      <c r="V298" s="103">
        <f t="shared" si="64"/>
        <v>77667086.515022516</v>
      </c>
      <c r="W298" s="103">
        <f t="shared" si="64"/>
        <v>11419874.51194939</v>
      </c>
      <c r="X298" s="103">
        <f t="shared" si="64"/>
        <v>9638517.9091144353</v>
      </c>
      <c r="Y298" s="103">
        <f t="shared" si="64"/>
        <v>76114178.341055006</v>
      </c>
      <c r="Z298" s="103">
        <f t="shared" si="64"/>
        <v>11247618.848151658</v>
      </c>
      <c r="AA298" s="103">
        <f t="shared" si="64"/>
        <v>9395525.5225830972</v>
      </c>
      <c r="AB298" s="103">
        <f t="shared" si="64"/>
        <v>60213239.349416271</v>
      </c>
      <c r="AC298" s="103">
        <f t="shared" si="64"/>
        <v>9124521.5638119429</v>
      </c>
      <c r="AD298" s="103">
        <f t="shared" si="64"/>
        <v>6836579.1794158481</v>
      </c>
      <c r="AE298" s="103">
        <f t="shared" si="64"/>
        <v>67408583.089949533</v>
      </c>
      <c r="AF298" s="103">
        <f t="shared" si="64"/>
        <v>9951219.0163646005</v>
      </c>
      <c r="AG298" s="103">
        <f t="shared" si="64"/>
        <v>7828926.1570674647</v>
      </c>
      <c r="AH298" s="103">
        <f t="shared" si="64"/>
        <v>60525051.263177097</v>
      </c>
      <c r="AI298" s="103">
        <f t="shared" si="64"/>
        <v>9258067.8446190767</v>
      </c>
      <c r="AJ298" s="103">
        <f t="shared" si="64"/>
        <v>6648503.1407024162</v>
      </c>
      <c r="AK298" s="103">
        <f t="shared" si="64"/>
        <v>67638524.295841902</v>
      </c>
      <c r="AL298" s="103">
        <f t="shared" si="64"/>
        <v>9967455.1263455618</v>
      </c>
      <c r="AM298" s="103">
        <f t="shared" si="64"/>
        <v>7308492.6055897549</v>
      </c>
      <c r="AN298" s="103">
        <f t="shared" si="64"/>
        <v>71751646.899295628</v>
      </c>
      <c r="AO298" s="103">
        <f t="shared" si="64"/>
        <v>10604524.847769212</v>
      </c>
      <c r="AP298" s="103">
        <f t="shared" si="64"/>
        <v>7927232.6027321853</v>
      </c>
      <c r="AQ298" s="103">
        <f t="shared" si="64"/>
        <v>71271526.838934198</v>
      </c>
      <c r="AR298" s="103">
        <f t="shared" si="64"/>
        <v>10674897.919296119</v>
      </c>
      <c r="AS298" s="103">
        <f t="shared" si="64"/>
        <v>7804779.9297526591</v>
      </c>
      <c r="AT298" s="103">
        <f t="shared" si="64"/>
        <v>70737133.276037365</v>
      </c>
      <c r="AU298" s="103">
        <f t="shared" si="64"/>
        <v>10726621.870697433</v>
      </c>
      <c r="AV298" s="103">
        <f t="shared" si="64"/>
        <v>7597692.07039118</v>
      </c>
    </row>
    <row r="299" spans="1:48" s="85" customFormat="1" x14ac:dyDescent="0.25">
      <c r="D299" s="152"/>
      <c r="AN299"/>
      <c r="AO299"/>
      <c r="AP299"/>
      <c r="AQ299" s="128"/>
      <c r="AR299" s="128"/>
      <c r="AS299" s="128"/>
      <c r="AT299" s="128"/>
      <c r="AU299" s="128"/>
      <c r="AV299" s="128"/>
    </row>
    <row r="300" spans="1:48" s="85" customFormat="1" x14ac:dyDescent="0.25">
      <c r="D300" s="152"/>
      <c r="I300" s="148"/>
      <c r="AN300"/>
      <c r="AO300"/>
      <c r="AP300"/>
      <c r="AQ300" s="128"/>
      <c r="AR300" s="128"/>
      <c r="AS300" s="128"/>
      <c r="AT300" s="128"/>
      <c r="AU300" s="128"/>
      <c r="AV300" s="128"/>
    </row>
    <row r="301" spans="1:48" x14ac:dyDescent="0.25">
      <c r="D301" s="151"/>
      <c r="I301" s="33"/>
      <c r="J301" s="33"/>
      <c r="K301" s="170"/>
      <c r="AL301" s="159"/>
    </row>
    <row r="302" spans="1:48" x14ac:dyDescent="0.25">
      <c r="A302"/>
      <c r="B302"/>
      <c r="D302" s="128"/>
      <c r="E302"/>
      <c r="F302"/>
      <c r="G302"/>
      <c r="H302"/>
      <c r="I302" s="155"/>
      <c r="J302" s="155"/>
      <c r="K302" s="155"/>
      <c r="L302" s="155"/>
      <c r="AN302" s="156"/>
      <c r="AO302" s="156"/>
      <c r="AP302" s="156"/>
      <c r="AQ302" s="168"/>
      <c r="AR302" s="168"/>
      <c r="AS302" s="168"/>
      <c r="AT302" s="168"/>
      <c r="AU302" s="168"/>
      <c r="AV302" s="168"/>
    </row>
    <row r="303" spans="1:48" x14ac:dyDescent="0.25">
      <c r="C303" s="85"/>
      <c r="D303" s="150"/>
    </row>
    <row r="304" spans="1:48" x14ac:dyDescent="0.25">
      <c r="D304" s="151"/>
    </row>
    <row r="305" spans="4:4" x14ac:dyDescent="0.25">
      <c r="D305" s="149"/>
    </row>
  </sheetData>
  <autoFilter ref="A3:AV3" xr:uid="{00000000-0009-0000-0000-000001000000}"/>
  <mergeCells count="21">
    <mergeCell ref="S2:U2"/>
    <mergeCell ref="V2:X2"/>
    <mergeCell ref="Y2:AA2"/>
    <mergeCell ref="AB2:AD2"/>
    <mergeCell ref="AE2:AG2"/>
    <mergeCell ref="AN2:AP2"/>
    <mergeCell ref="AQ2:AS2"/>
    <mergeCell ref="AT2:AV2"/>
    <mergeCell ref="A2:A3"/>
    <mergeCell ref="B2:B3"/>
    <mergeCell ref="I2:L2"/>
    <mergeCell ref="M2:O2"/>
    <mergeCell ref="P2:R2"/>
    <mergeCell ref="C2:C3"/>
    <mergeCell ref="D2:D3"/>
    <mergeCell ref="E2:E3"/>
    <mergeCell ref="F2:F3"/>
    <mergeCell ref="G2:G3"/>
    <mergeCell ref="H2:H3"/>
    <mergeCell ref="AK2:AM2"/>
    <mergeCell ref="AH2:A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9"/>
  <sheetViews>
    <sheetView zoomScaleNormal="100" workbookViewId="0">
      <selection activeCell="C36" sqref="C36"/>
    </sheetView>
  </sheetViews>
  <sheetFormatPr defaultRowHeight="15" x14ac:dyDescent="0.25"/>
  <cols>
    <col min="1" max="1" width="9.140625" style="1"/>
    <col min="2" max="2" width="30.140625" style="2" customWidth="1"/>
    <col min="3" max="3" width="12.7109375" style="2" customWidth="1"/>
    <col min="4" max="4" width="12.85546875" style="2" customWidth="1"/>
    <col min="5" max="5" width="20.7109375" style="2" customWidth="1"/>
    <col min="6" max="6" width="17" style="2" customWidth="1"/>
    <col min="7" max="7" width="40.42578125" style="2" customWidth="1"/>
    <col min="8" max="8" width="16.85546875" style="1" customWidth="1"/>
    <col min="9" max="20" width="15.28515625" customWidth="1"/>
  </cols>
  <sheetData>
    <row r="1" spans="1:20" ht="15.75" thickBot="1" x14ac:dyDescent="0.3"/>
    <row r="2" spans="1:20" s="3" customFormat="1" ht="15.75" customHeight="1" thickBot="1" x14ac:dyDescent="0.3">
      <c r="A2" s="182"/>
      <c r="B2" s="184" t="s">
        <v>471</v>
      </c>
      <c r="C2" s="187" t="s">
        <v>195</v>
      </c>
      <c r="D2" s="187" t="s">
        <v>198</v>
      </c>
      <c r="E2" s="187" t="s">
        <v>199</v>
      </c>
      <c r="F2" s="187" t="s">
        <v>200</v>
      </c>
      <c r="G2" s="187" t="s">
        <v>201</v>
      </c>
      <c r="H2" s="192" t="s">
        <v>418</v>
      </c>
      <c r="I2" s="136" t="s">
        <v>0</v>
      </c>
      <c r="J2" s="137" t="s">
        <v>1</v>
      </c>
      <c r="K2" s="137" t="s">
        <v>2</v>
      </c>
      <c r="L2" s="137" t="s">
        <v>3</v>
      </c>
      <c r="M2" s="137" t="s">
        <v>4</v>
      </c>
      <c r="N2" s="137" t="s">
        <v>5</v>
      </c>
      <c r="O2" s="137" t="s">
        <v>6</v>
      </c>
      <c r="P2" s="137" t="s">
        <v>7</v>
      </c>
      <c r="Q2" s="137" t="s">
        <v>8</v>
      </c>
      <c r="R2" s="137" t="s">
        <v>9</v>
      </c>
      <c r="S2" s="137" t="s">
        <v>10</v>
      </c>
      <c r="T2" s="137" t="s">
        <v>11</v>
      </c>
    </row>
    <row r="3" spans="1:20" s="1" customFormat="1" ht="44.25" customHeight="1" thickBot="1" x14ac:dyDescent="0.3">
      <c r="A3" s="183"/>
      <c r="B3" s="191"/>
      <c r="C3" s="188"/>
      <c r="D3" s="188"/>
      <c r="E3" s="188"/>
      <c r="F3" s="188"/>
      <c r="G3" s="188"/>
      <c r="H3" s="193"/>
      <c r="I3" s="46" t="s">
        <v>12</v>
      </c>
      <c r="J3" s="6" t="s">
        <v>12</v>
      </c>
      <c r="K3" s="6" t="s">
        <v>12</v>
      </c>
      <c r="L3" s="6" t="s">
        <v>12</v>
      </c>
      <c r="M3" s="6" t="s">
        <v>12</v>
      </c>
      <c r="N3" s="6" t="s">
        <v>12</v>
      </c>
      <c r="O3" s="6" t="s">
        <v>12</v>
      </c>
      <c r="P3" s="6" t="s">
        <v>12</v>
      </c>
      <c r="Q3" s="6" t="s">
        <v>12</v>
      </c>
      <c r="R3" s="169" t="s">
        <v>12</v>
      </c>
      <c r="S3" s="169" t="s">
        <v>12</v>
      </c>
      <c r="T3" s="169" t="s">
        <v>12</v>
      </c>
    </row>
    <row r="4" spans="1:20" x14ac:dyDescent="0.25">
      <c r="A4" s="7">
        <v>1</v>
      </c>
      <c r="B4" s="8" t="s">
        <v>196</v>
      </c>
      <c r="C4" s="47">
        <v>14.9</v>
      </c>
      <c r="D4" s="75" t="s">
        <v>202</v>
      </c>
      <c r="E4" s="77">
        <v>39661</v>
      </c>
      <c r="F4" s="78">
        <v>39661</v>
      </c>
      <c r="G4" s="8" t="s">
        <v>229</v>
      </c>
      <c r="H4" s="12">
        <f>SUM(I4:T4)</f>
        <v>2286815.4999999995</v>
      </c>
      <c r="I4" s="48">
        <v>190629.36</v>
      </c>
      <c r="J4" s="48">
        <v>190629.36</v>
      </c>
      <c r="K4" s="48">
        <v>190629.36</v>
      </c>
      <c r="L4" s="48">
        <v>190629.36</v>
      </c>
      <c r="M4" s="48">
        <v>190629.36</v>
      </c>
      <c r="N4" s="48">
        <v>190629.36</v>
      </c>
      <c r="O4" s="48">
        <v>190629.36</v>
      </c>
      <c r="P4" s="48">
        <v>190629.36</v>
      </c>
      <c r="Q4" s="48">
        <v>190629.36</v>
      </c>
      <c r="R4" s="144">
        <v>189892.54</v>
      </c>
      <c r="S4" s="144">
        <v>190629.36</v>
      </c>
      <c r="T4" s="144">
        <v>190629.36</v>
      </c>
    </row>
    <row r="5" spans="1:20" x14ac:dyDescent="0.25">
      <c r="A5" s="13">
        <v>2</v>
      </c>
      <c r="B5" s="14" t="s">
        <v>469</v>
      </c>
      <c r="C5" s="49">
        <v>144</v>
      </c>
      <c r="D5" s="75" t="s">
        <v>202</v>
      </c>
      <c r="E5" s="67">
        <v>38656</v>
      </c>
      <c r="F5" s="66">
        <v>39230</v>
      </c>
      <c r="G5" s="8" t="s">
        <v>230</v>
      </c>
      <c r="H5" s="12">
        <f t="shared" ref="H5:H8" si="0">SUM(I5:T5)</f>
        <v>3059219.61</v>
      </c>
      <c r="I5" s="50">
        <v>306912</v>
      </c>
      <c r="J5" s="50">
        <v>306912</v>
      </c>
      <c r="K5" s="50">
        <v>306912</v>
      </c>
      <c r="L5" s="50">
        <v>306912</v>
      </c>
      <c r="M5" s="50">
        <v>306912</v>
      </c>
      <c r="N5" s="50">
        <v>306912</v>
      </c>
      <c r="O5" s="50">
        <v>306912</v>
      </c>
      <c r="P5" s="50">
        <v>306912</v>
      </c>
      <c r="Q5" s="50">
        <v>306912</v>
      </c>
      <c r="R5" s="125">
        <v>297011.61</v>
      </c>
      <c r="S5" s="125"/>
      <c r="T5" s="125"/>
    </row>
    <row r="6" spans="1:20" x14ac:dyDescent="0.25">
      <c r="A6" s="13">
        <v>3</v>
      </c>
      <c r="B6" s="14" t="s">
        <v>470</v>
      </c>
      <c r="C6" s="49">
        <v>832.3</v>
      </c>
      <c r="D6" s="75" t="s">
        <v>202</v>
      </c>
      <c r="E6" s="67" t="s">
        <v>693</v>
      </c>
      <c r="F6" s="66">
        <v>41541</v>
      </c>
      <c r="G6" s="8" t="s">
        <v>679</v>
      </c>
      <c r="H6" s="12">
        <f t="shared" si="0"/>
        <v>21286904.760000002</v>
      </c>
      <c r="I6" s="50">
        <v>1773908.73</v>
      </c>
      <c r="J6" s="50">
        <v>1773908.73</v>
      </c>
      <c r="K6" s="50">
        <v>1773908.73</v>
      </c>
      <c r="L6" s="50">
        <v>1773908.73</v>
      </c>
      <c r="M6" s="50">
        <v>1773908.73</v>
      </c>
      <c r="N6" s="50">
        <v>1773908.73</v>
      </c>
      <c r="O6" s="50">
        <v>1773908.73</v>
      </c>
      <c r="P6" s="50">
        <v>1773908.73</v>
      </c>
      <c r="Q6" s="50">
        <v>1773908.73</v>
      </c>
      <c r="R6" s="125">
        <v>1773908.73</v>
      </c>
      <c r="S6" s="125">
        <v>1773908.73</v>
      </c>
      <c r="T6" s="125">
        <v>1773908.73</v>
      </c>
    </row>
    <row r="7" spans="1:20" x14ac:dyDescent="0.25">
      <c r="A7" s="13">
        <v>4</v>
      </c>
      <c r="B7" s="14" t="s">
        <v>197</v>
      </c>
      <c r="C7" s="49">
        <v>47.7</v>
      </c>
      <c r="D7" s="75" t="s">
        <v>202</v>
      </c>
      <c r="E7" s="67">
        <v>38888</v>
      </c>
      <c r="F7" s="66">
        <v>39722</v>
      </c>
      <c r="G7" s="8" t="s">
        <v>231</v>
      </c>
      <c r="H7" s="12">
        <f t="shared" si="0"/>
        <v>5687588.6399999978</v>
      </c>
      <c r="I7" s="50">
        <v>473965.72</v>
      </c>
      <c r="J7" s="50">
        <v>473965.72</v>
      </c>
      <c r="K7" s="50">
        <v>473965.72</v>
      </c>
      <c r="L7" s="50">
        <v>473965.72</v>
      </c>
      <c r="M7" s="50">
        <v>473965.72</v>
      </c>
      <c r="N7" s="50">
        <v>473965.72</v>
      </c>
      <c r="O7" s="50">
        <v>473965.72</v>
      </c>
      <c r="P7" s="50">
        <v>473965.72</v>
      </c>
      <c r="Q7" s="50">
        <v>473965.72</v>
      </c>
      <c r="R7" s="125">
        <v>473965.72</v>
      </c>
      <c r="S7" s="125">
        <v>473965.72</v>
      </c>
      <c r="T7" s="125">
        <v>473965.72</v>
      </c>
    </row>
    <row r="8" spans="1:20" ht="15.75" thickBot="1" x14ac:dyDescent="0.3">
      <c r="A8" s="42">
        <v>5</v>
      </c>
      <c r="B8" s="26" t="s">
        <v>570</v>
      </c>
      <c r="C8" s="51">
        <v>23</v>
      </c>
      <c r="D8" s="58" t="s">
        <v>202</v>
      </c>
      <c r="E8" s="79">
        <v>41541</v>
      </c>
      <c r="F8" s="79">
        <v>41541</v>
      </c>
      <c r="G8" s="76" t="s">
        <v>419</v>
      </c>
      <c r="H8" s="12">
        <f t="shared" si="0"/>
        <v>5162556.96</v>
      </c>
      <c r="I8" s="52">
        <v>430213.08</v>
      </c>
      <c r="J8" s="52">
        <v>430213.08</v>
      </c>
      <c r="K8" s="52">
        <v>430213.08</v>
      </c>
      <c r="L8" s="52">
        <v>430213.08</v>
      </c>
      <c r="M8" s="52">
        <v>430213.08</v>
      </c>
      <c r="N8" s="52">
        <v>430213.08</v>
      </c>
      <c r="O8" s="52">
        <v>430213.08</v>
      </c>
      <c r="P8" s="52">
        <v>430213.08</v>
      </c>
      <c r="Q8" s="52">
        <v>430213.08</v>
      </c>
      <c r="R8" s="147">
        <v>430213.08</v>
      </c>
      <c r="S8" s="147">
        <v>430213.08</v>
      </c>
      <c r="T8" s="147">
        <v>430213.08</v>
      </c>
    </row>
    <row r="9" spans="1:20" ht="15.75" thickBot="1" x14ac:dyDescent="0.3">
      <c r="C9" s="122">
        <f>SUM(C4:C8)</f>
        <v>1061.8999999999999</v>
      </c>
      <c r="G9" s="91" t="s">
        <v>472</v>
      </c>
      <c r="H9" s="110">
        <f>SUM(H4:H8)</f>
        <v>37483085.469999999</v>
      </c>
      <c r="I9" s="111">
        <f t="shared" ref="I9:T9" si="1">SUM(I4:I8)</f>
        <v>3175628.8899999997</v>
      </c>
      <c r="J9" s="111">
        <f t="shared" si="1"/>
        <v>3175628.8899999997</v>
      </c>
      <c r="K9" s="111">
        <f t="shared" si="1"/>
        <v>3175628.8899999997</v>
      </c>
      <c r="L9" s="111">
        <f t="shared" si="1"/>
        <v>3175628.8899999997</v>
      </c>
      <c r="M9" s="111">
        <f t="shared" si="1"/>
        <v>3175628.8899999997</v>
      </c>
      <c r="N9" s="111">
        <f t="shared" si="1"/>
        <v>3175628.8899999997</v>
      </c>
      <c r="O9" s="111">
        <f t="shared" si="1"/>
        <v>3175628.8899999997</v>
      </c>
      <c r="P9" s="111">
        <f t="shared" si="1"/>
        <v>3175628.8899999997</v>
      </c>
      <c r="Q9" s="111">
        <f t="shared" si="1"/>
        <v>3175628.8899999997</v>
      </c>
      <c r="R9" s="111">
        <f t="shared" si="1"/>
        <v>3164991.6799999997</v>
      </c>
      <c r="S9" s="111">
        <f t="shared" si="1"/>
        <v>2868716.8899999997</v>
      </c>
      <c r="T9" s="111">
        <f t="shared" si="1"/>
        <v>2868716.8899999997</v>
      </c>
    </row>
    <row r="11" spans="1:20" x14ac:dyDescent="0.25">
      <c r="I11" s="159"/>
      <c r="J11" s="159"/>
    </row>
    <row r="12" spans="1:20" x14ac:dyDescent="0.25">
      <c r="I12" s="159"/>
      <c r="J12" s="159"/>
    </row>
    <row r="13" spans="1:20" x14ac:dyDescent="0.25">
      <c r="I13" s="159"/>
      <c r="J13" s="159"/>
    </row>
    <row r="14" spans="1:20" x14ac:dyDescent="0.25">
      <c r="I14" s="159"/>
      <c r="J14" s="159"/>
      <c r="R14" s="160"/>
    </row>
    <row r="15" spans="1:20" x14ac:dyDescent="0.25">
      <c r="I15" s="165"/>
      <c r="J15" s="165"/>
    </row>
    <row r="17" spans="9:10" x14ac:dyDescent="0.25">
      <c r="I17" s="165"/>
      <c r="J17" s="165"/>
    </row>
    <row r="19" spans="9:10" x14ac:dyDescent="0.25">
      <c r="I19" s="159"/>
      <c r="J19" s="159"/>
    </row>
  </sheetData>
  <mergeCells count="8">
    <mergeCell ref="A2:A3"/>
    <mergeCell ref="B2:B3"/>
    <mergeCell ref="C2:C3"/>
    <mergeCell ref="H2:H3"/>
    <mergeCell ref="D2:D3"/>
    <mergeCell ref="E2:E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KES</vt:lpstr>
      <vt:lpstr>AER</vt:lpstr>
      <vt:lpstr>Jaudas_maksa</vt:lpstr>
    </vt:vector>
  </TitlesOfParts>
  <Company>Latvenergo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 Tinkuss</dc:creator>
  <cp:lastModifiedBy>Roberts Bērziņš</cp:lastModifiedBy>
  <dcterms:created xsi:type="dcterms:W3CDTF">2015-02-13T09:07:48Z</dcterms:created>
  <dcterms:modified xsi:type="dcterms:W3CDTF">2021-02-17T07:26:54Z</dcterms:modified>
</cp:coreProperties>
</file>