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PT\OIK_uzskaite\OIK_aprekins\2022\"/>
    </mc:Choice>
  </mc:AlternateContent>
  <xr:revisionPtr revIDLastSave="0" documentId="13_ncr:1_{E940A955-9196-494F-AC02-A8F028C65E4C}" xr6:coauthVersionLast="47" xr6:coauthVersionMax="47" xr10:uidLastSave="{00000000-0000-0000-0000-000000000000}"/>
  <bookViews>
    <workbookView xWindow="-120" yWindow="-120" windowWidth="38640" windowHeight="21240" activeTab="1" xr2:uid="{00000000-000D-0000-FFFF-FFFF00000000}"/>
  </bookViews>
  <sheets>
    <sheet name="KES" sheetId="2" r:id="rId1"/>
    <sheet name="AER" sheetId="1" r:id="rId2"/>
    <sheet name="Jaudas_maksa" sheetId="3" r:id="rId3"/>
  </sheets>
  <definedNames>
    <definedName name="_xlnm._FilterDatabase" localSheetId="1" hidden="1">AER!$A$3:$AX$3</definedName>
    <definedName name="_xlnm._FilterDatabase" localSheetId="2" hidden="1">Jaudas_maksa!$B$3:$K$3</definedName>
    <definedName name="_xlnm._FilterDatabase" localSheetId="0" hidden="1">KES!$A$2:$AV$30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9" i="1" l="1"/>
  <c r="I73" i="1"/>
  <c r="J73" i="1"/>
  <c r="L73" i="1"/>
  <c r="D199" i="1"/>
  <c r="I195" i="1"/>
  <c r="J195" i="1"/>
  <c r="L195" i="1"/>
  <c r="I196" i="1"/>
  <c r="J196" i="1"/>
  <c r="L196" i="1"/>
  <c r="I109" i="1"/>
  <c r="J109" i="1"/>
  <c r="L109" i="1"/>
  <c r="K73" i="1" l="1"/>
  <c r="K195" i="1"/>
  <c r="K196" i="1"/>
  <c r="K109" i="1"/>
  <c r="I75" i="1"/>
  <c r="J75" i="1"/>
  <c r="L75" i="1"/>
  <c r="K75" i="1" l="1"/>
  <c r="D30" i="2" l="1"/>
  <c r="D44" i="1"/>
  <c r="H6" i="3" l="1"/>
  <c r="AB30" i="2" l="1"/>
  <c r="AC30" i="2"/>
  <c r="D247" i="1" l="1"/>
  <c r="AL247" i="1" l="1"/>
  <c r="AK247" i="1"/>
  <c r="I65" i="1" l="1"/>
  <c r="J65" i="1"/>
  <c r="L65" i="1"/>
  <c r="I66" i="1"/>
  <c r="I67" i="1"/>
  <c r="J67" i="1"/>
  <c r="L67" i="1"/>
  <c r="I68" i="1"/>
  <c r="J68" i="1"/>
  <c r="L68" i="1"/>
  <c r="I69" i="1"/>
  <c r="J69" i="1"/>
  <c r="L69" i="1"/>
  <c r="I70" i="1"/>
  <c r="J70" i="1"/>
  <c r="L70" i="1"/>
  <c r="L66" i="1"/>
  <c r="J66" i="1"/>
  <c r="K66" i="1" l="1"/>
  <c r="K65" i="1"/>
  <c r="K67" i="1"/>
  <c r="K70" i="1"/>
  <c r="K68" i="1"/>
  <c r="K69" i="1"/>
  <c r="AK44" i="1" l="1"/>
  <c r="AK79" i="1"/>
  <c r="AK199" i="1"/>
  <c r="I4" i="1" l="1"/>
  <c r="Y30" i="2" l="1"/>
  <c r="Z30" i="2"/>
  <c r="AP199" i="1" l="1"/>
  <c r="AS247" i="1"/>
  <c r="L15" i="1"/>
  <c r="AS79" i="1"/>
  <c r="AP44" i="1"/>
  <c r="AT44" i="1"/>
  <c r="AQ44" i="1"/>
  <c r="AU44" i="1"/>
  <c r="AV199" i="1"/>
  <c r="AR199" i="1"/>
  <c r="AN199" i="1"/>
  <c r="AR79" i="1"/>
  <c r="AN44" i="1"/>
  <c r="AR44" i="1"/>
  <c r="AV44" i="1"/>
  <c r="AU79" i="1"/>
  <c r="AO79" i="1"/>
  <c r="AU247" i="1"/>
  <c r="AQ247" i="1"/>
  <c r="AS199" i="1"/>
  <c r="AO199" i="1"/>
  <c r="AO247" i="1"/>
  <c r="AO44" i="1"/>
  <c r="AS44" i="1"/>
  <c r="AV247" i="1"/>
  <c r="AR247" i="1"/>
  <c r="AN247" i="1"/>
  <c r="AQ79" i="1"/>
  <c r="AT199" i="1"/>
  <c r="AU199" i="1"/>
  <c r="AQ199" i="1"/>
  <c r="AP79" i="1"/>
  <c r="AT247" i="1"/>
  <c r="AP247" i="1"/>
  <c r="AV79" i="1"/>
  <c r="AN79" i="1"/>
  <c r="AT79" i="1"/>
  <c r="AV248" i="1" l="1"/>
  <c r="AO248" i="1"/>
  <c r="AU248" i="1"/>
  <c r="AT248" i="1"/>
  <c r="AN248" i="1"/>
  <c r="AS248" i="1"/>
  <c r="AQ248" i="1"/>
  <c r="AP248" i="1"/>
  <c r="AR248" i="1"/>
  <c r="AD44" i="1" l="1"/>
  <c r="P30" i="2" l="1"/>
  <c r="P79" i="1" l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E44" i="1"/>
  <c r="AF44" i="1"/>
  <c r="AG44" i="1"/>
  <c r="AH44" i="1"/>
  <c r="AI44" i="1"/>
  <c r="AJ44" i="1"/>
  <c r="AL44" i="1"/>
  <c r="AM44" i="1"/>
  <c r="M79" i="1" l="1"/>
  <c r="N79" i="1"/>
  <c r="O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L79" i="1"/>
  <c r="AM79" i="1"/>
  <c r="H5" i="3" l="1"/>
  <c r="H4" i="3"/>
  <c r="L19" i="2" l="1"/>
  <c r="L27" i="2"/>
  <c r="I13" i="2"/>
  <c r="I14" i="2"/>
  <c r="I5" i="2"/>
  <c r="I24" i="2"/>
  <c r="I21" i="2"/>
  <c r="I18" i="2"/>
  <c r="I11" i="2"/>
  <c r="I10" i="2"/>
  <c r="I4" i="2"/>
  <c r="I25" i="2"/>
  <c r="I27" i="2"/>
  <c r="I26" i="2"/>
  <c r="I22" i="2"/>
  <c r="I16" i="2"/>
  <c r="I8" i="2"/>
  <c r="I6" i="2"/>
  <c r="I246" i="1"/>
  <c r="I29" i="2"/>
  <c r="I28" i="2"/>
  <c r="I23" i="2"/>
  <c r="I20" i="2"/>
  <c r="I19" i="2"/>
  <c r="I17" i="2"/>
  <c r="I15" i="2"/>
  <c r="I12" i="2"/>
  <c r="I9" i="2"/>
  <c r="I7" i="2"/>
  <c r="L9" i="2" l="1"/>
  <c r="L23" i="2"/>
  <c r="L28" i="2"/>
  <c r="L8" i="2"/>
  <c r="L29" i="2"/>
  <c r="L22" i="2"/>
  <c r="L12" i="2"/>
  <c r="L6" i="2"/>
  <c r="L5" i="2"/>
  <c r="L13" i="2"/>
  <c r="L15" i="2"/>
  <c r="L4" i="2"/>
  <c r="L24" i="2"/>
  <c r="L17" i="2"/>
  <c r="L10" i="2"/>
  <c r="L246" i="1"/>
  <c r="L18" i="2"/>
  <c r="L26" i="2"/>
  <c r="L25" i="2"/>
  <c r="L14" i="2"/>
  <c r="L16" i="2"/>
  <c r="L7" i="2"/>
  <c r="L11" i="2"/>
  <c r="L21" i="2"/>
  <c r="L20" i="2"/>
  <c r="I57" i="1" l="1"/>
  <c r="J57" i="1"/>
  <c r="L57" i="1"/>
  <c r="K57" i="1" l="1"/>
  <c r="I54" i="1" l="1"/>
  <c r="J54" i="1"/>
  <c r="L54" i="1"/>
  <c r="K54" i="1" l="1"/>
  <c r="L187" i="1"/>
  <c r="J187" i="1"/>
  <c r="I187" i="1"/>
  <c r="I55" i="1"/>
  <c r="J55" i="1"/>
  <c r="L55" i="1"/>
  <c r="I56" i="1"/>
  <c r="J56" i="1"/>
  <c r="L56" i="1"/>
  <c r="I58" i="1"/>
  <c r="J58" i="1"/>
  <c r="L58" i="1"/>
  <c r="I59" i="1"/>
  <c r="J59" i="1"/>
  <c r="L59" i="1"/>
  <c r="I60" i="1"/>
  <c r="J60" i="1"/>
  <c r="L60" i="1"/>
  <c r="I61" i="1"/>
  <c r="J61" i="1"/>
  <c r="L61" i="1"/>
  <c r="I62" i="1"/>
  <c r="J62" i="1"/>
  <c r="L62" i="1"/>
  <c r="K187" i="1" l="1"/>
  <c r="K56" i="1"/>
  <c r="K62" i="1"/>
  <c r="K60" i="1"/>
  <c r="K59" i="1"/>
  <c r="K61" i="1"/>
  <c r="K58" i="1"/>
  <c r="K55" i="1"/>
  <c r="J14" i="2" l="1"/>
  <c r="J13" i="2"/>
  <c r="J12" i="2"/>
  <c r="J11" i="2"/>
  <c r="L63" i="1" l="1"/>
  <c r="L64" i="1"/>
  <c r="L161" i="1"/>
  <c r="I230" i="1"/>
  <c r="J230" i="1"/>
  <c r="L230" i="1"/>
  <c r="L32" i="1"/>
  <c r="I53" i="1"/>
  <c r="J53" i="1"/>
  <c r="L53" i="1"/>
  <c r="L4" i="1"/>
  <c r="L5" i="1"/>
  <c r="L6" i="1"/>
  <c r="L7" i="1"/>
  <c r="L8" i="1"/>
  <c r="L9" i="1"/>
  <c r="L10" i="1"/>
  <c r="L11" i="1"/>
  <c r="L12" i="1"/>
  <c r="L13" i="1"/>
  <c r="L14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3" i="1"/>
  <c r="L34" i="1"/>
  <c r="L35" i="1"/>
  <c r="L36" i="1"/>
  <c r="L37" i="1"/>
  <c r="L38" i="1"/>
  <c r="L39" i="1"/>
  <c r="L40" i="1"/>
  <c r="L41" i="1"/>
  <c r="L42" i="1"/>
  <c r="L43" i="1"/>
  <c r="J20" i="1"/>
  <c r="I20" i="1"/>
  <c r="C7" i="3"/>
  <c r="I77" i="1"/>
  <c r="J77" i="1"/>
  <c r="L77" i="1"/>
  <c r="I48" i="1"/>
  <c r="J48" i="1"/>
  <c r="L48" i="1"/>
  <c r="I46" i="1"/>
  <c r="J46" i="1"/>
  <c r="L46" i="1"/>
  <c r="I49" i="1"/>
  <c r="J49" i="1"/>
  <c r="L49" i="1"/>
  <c r="I50" i="1"/>
  <c r="J50" i="1"/>
  <c r="L50" i="1"/>
  <c r="I51" i="1"/>
  <c r="J51" i="1"/>
  <c r="L51" i="1"/>
  <c r="I52" i="1"/>
  <c r="J52" i="1"/>
  <c r="L52" i="1"/>
  <c r="I63" i="1"/>
  <c r="J63" i="1"/>
  <c r="I64" i="1"/>
  <c r="J64" i="1"/>
  <c r="I71" i="1"/>
  <c r="J71" i="1"/>
  <c r="L71" i="1"/>
  <c r="I72" i="1"/>
  <c r="J72" i="1"/>
  <c r="L72" i="1"/>
  <c r="I74" i="1"/>
  <c r="J74" i="1"/>
  <c r="L74" i="1"/>
  <c r="I76" i="1"/>
  <c r="J76" i="1"/>
  <c r="L76" i="1"/>
  <c r="I78" i="1"/>
  <c r="J78" i="1"/>
  <c r="L78" i="1"/>
  <c r="I24" i="1"/>
  <c r="J24" i="1"/>
  <c r="O7" i="3"/>
  <c r="P7" i="3"/>
  <c r="Q7" i="3"/>
  <c r="R7" i="3"/>
  <c r="S7" i="3"/>
  <c r="T7" i="3"/>
  <c r="AE199" i="1"/>
  <c r="AF199" i="1"/>
  <c r="AG199" i="1"/>
  <c r="AH199" i="1"/>
  <c r="AI199" i="1"/>
  <c r="AJ199" i="1"/>
  <c r="AL199" i="1"/>
  <c r="AM199" i="1"/>
  <c r="AE247" i="1"/>
  <c r="AF247" i="1"/>
  <c r="AG247" i="1"/>
  <c r="AH247" i="1"/>
  <c r="AI247" i="1"/>
  <c r="AJ247" i="1"/>
  <c r="AM247" i="1"/>
  <c r="J4" i="1"/>
  <c r="I5" i="1"/>
  <c r="J5" i="1"/>
  <c r="I6" i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1" i="1"/>
  <c r="J21" i="1"/>
  <c r="I22" i="1"/>
  <c r="J22" i="1"/>
  <c r="I23" i="1"/>
  <c r="J23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7" i="1"/>
  <c r="J47" i="1"/>
  <c r="L47" i="1"/>
  <c r="I81" i="1"/>
  <c r="J81" i="1"/>
  <c r="L81" i="1"/>
  <c r="I82" i="1"/>
  <c r="J82" i="1"/>
  <c r="L82" i="1"/>
  <c r="I83" i="1"/>
  <c r="J83" i="1"/>
  <c r="L83" i="1"/>
  <c r="I84" i="1"/>
  <c r="J84" i="1"/>
  <c r="L84" i="1"/>
  <c r="I85" i="1"/>
  <c r="J85" i="1"/>
  <c r="L85" i="1"/>
  <c r="I87" i="1"/>
  <c r="J87" i="1"/>
  <c r="L87" i="1"/>
  <c r="I88" i="1"/>
  <c r="J88" i="1"/>
  <c r="L88" i="1"/>
  <c r="I89" i="1"/>
  <c r="J89" i="1"/>
  <c r="L89" i="1"/>
  <c r="I90" i="1"/>
  <c r="J90" i="1"/>
  <c r="L90" i="1"/>
  <c r="I91" i="1"/>
  <c r="J91" i="1"/>
  <c r="L91" i="1"/>
  <c r="I92" i="1"/>
  <c r="J92" i="1"/>
  <c r="L92" i="1"/>
  <c r="I93" i="1"/>
  <c r="J93" i="1"/>
  <c r="L93" i="1"/>
  <c r="I94" i="1"/>
  <c r="J94" i="1"/>
  <c r="L94" i="1"/>
  <c r="I95" i="1"/>
  <c r="J95" i="1"/>
  <c r="L95" i="1"/>
  <c r="I96" i="1"/>
  <c r="J96" i="1"/>
  <c r="L96" i="1"/>
  <c r="I97" i="1"/>
  <c r="J97" i="1"/>
  <c r="L97" i="1"/>
  <c r="I98" i="1"/>
  <c r="J98" i="1"/>
  <c r="L98" i="1"/>
  <c r="I99" i="1"/>
  <c r="J99" i="1"/>
  <c r="L99" i="1"/>
  <c r="I100" i="1"/>
  <c r="J100" i="1"/>
  <c r="L100" i="1"/>
  <c r="I101" i="1"/>
  <c r="J101" i="1"/>
  <c r="L101" i="1"/>
  <c r="I102" i="1"/>
  <c r="J102" i="1"/>
  <c r="L102" i="1"/>
  <c r="I103" i="1"/>
  <c r="J103" i="1"/>
  <c r="L103" i="1"/>
  <c r="I104" i="1"/>
  <c r="J104" i="1"/>
  <c r="L104" i="1"/>
  <c r="I105" i="1"/>
  <c r="J105" i="1"/>
  <c r="L105" i="1"/>
  <c r="I106" i="1"/>
  <c r="J106" i="1"/>
  <c r="L106" i="1"/>
  <c r="I107" i="1"/>
  <c r="J107" i="1"/>
  <c r="L107" i="1"/>
  <c r="I108" i="1"/>
  <c r="J108" i="1"/>
  <c r="L108" i="1"/>
  <c r="I110" i="1"/>
  <c r="J110" i="1"/>
  <c r="L110" i="1"/>
  <c r="I111" i="1"/>
  <c r="J111" i="1"/>
  <c r="L111" i="1"/>
  <c r="I112" i="1"/>
  <c r="J112" i="1"/>
  <c r="L112" i="1"/>
  <c r="I113" i="1"/>
  <c r="J113" i="1"/>
  <c r="L113" i="1"/>
  <c r="I114" i="1"/>
  <c r="J114" i="1"/>
  <c r="L114" i="1"/>
  <c r="I115" i="1"/>
  <c r="J115" i="1"/>
  <c r="L115" i="1"/>
  <c r="I116" i="1"/>
  <c r="J116" i="1"/>
  <c r="L116" i="1"/>
  <c r="I117" i="1"/>
  <c r="J117" i="1"/>
  <c r="L117" i="1"/>
  <c r="I118" i="1"/>
  <c r="J118" i="1"/>
  <c r="L118" i="1"/>
  <c r="I119" i="1"/>
  <c r="J119" i="1"/>
  <c r="L119" i="1"/>
  <c r="I120" i="1"/>
  <c r="J120" i="1"/>
  <c r="L120" i="1"/>
  <c r="I121" i="1"/>
  <c r="J121" i="1"/>
  <c r="L121" i="1"/>
  <c r="I122" i="1"/>
  <c r="J122" i="1"/>
  <c r="L122" i="1"/>
  <c r="I123" i="1"/>
  <c r="J123" i="1"/>
  <c r="L123" i="1"/>
  <c r="I124" i="1"/>
  <c r="J124" i="1"/>
  <c r="L124" i="1"/>
  <c r="I125" i="1"/>
  <c r="J125" i="1"/>
  <c r="L125" i="1"/>
  <c r="I126" i="1"/>
  <c r="J126" i="1"/>
  <c r="L126" i="1"/>
  <c r="I127" i="1"/>
  <c r="J127" i="1"/>
  <c r="L127" i="1"/>
  <c r="I128" i="1"/>
  <c r="J128" i="1"/>
  <c r="L128" i="1"/>
  <c r="I129" i="1"/>
  <c r="J129" i="1"/>
  <c r="L129" i="1"/>
  <c r="I130" i="1"/>
  <c r="J130" i="1"/>
  <c r="L130" i="1"/>
  <c r="I131" i="1"/>
  <c r="J131" i="1"/>
  <c r="L131" i="1"/>
  <c r="I132" i="1"/>
  <c r="J132" i="1"/>
  <c r="L132" i="1"/>
  <c r="I133" i="1"/>
  <c r="J133" i="1"/>
  <c r="L133" i="1"/>
  <c r="I134" i="1"/>
  <c r="J134" i="1"/>
  <c r="L134" i="1"/>
  <c r="I135" i="1"/>
  <c r="J135" i="1"/>
  <c r="L135" i="1"/>
  <c r="I136" i="1"/>
  <c r="J136" i="1"/>
  <c r="L136" i="1"/>
  <c r="I137" i="1"/>
  <c r="J137" i="1"/>
  <c r="L137" i="1"/>
  <c r="I138" i="1"/>
  <c r="J138" i="1"/>
  <c r="L138" i="1"/>
  <c r="I139" i="1"/>
  <c r="J139" i="1"/>
  <c r="L139" i="1"/>
  <c r="I140" i="1"/>
  <c r="J140" i="1"/>
  <c r="L140" i="1"/>
  <c r="I141" i="1"/>
  <c r="J141" i="1"/>
  <c r="L141" i="1"/>
  <c r="I86" i="1"/>
  <c r="J86" i="1"/>
  <c r="L86" i="1"/>
  <c r="I142" i="1"/>
  <c r="J142" i="1"/>
  <c r="L142" i="1"/>
  <c r="I143" i="1"/>
  <c r="J143" i="1"/>
  <c r="L143" i="1"/>
  <c r="I144" i="1"/>
  <c r="J144" i="1"/>
  <c r="L144" i="1"/>
  <c r="I145" i="1"/>
  <c r="J145" i="1"/>
  <c r="L145" i="1"/>
  <c r="I146" i="1"/>
  <c r="J146" i="1"/>
  <c r="L146" i="1"/>
  <c r="I147" i="1"/>
  <c r="J147" i="1"/>
  <c r="L147" i="1"/>
  <c r="I148" i="1"/>
  <c r="J148" i="1"/>
  <c r="L148" i="1"/>
  <c r="I149" i="1"/>
  <c r="J149" i="1"/>
  <c r="L149" i="1"/>
  <c r="I150" i="1"/>
  <c r="J150" i="1"/>
  <c r="L150" i="1"/>
  <c r="I151" i="1"/>
  <c r="J151" i="1"/>
  <c r="L151" i="1"/>
  <c r="I152" i="1"/>
  <c r="J152" i="1"/>
  <c r="L152" i="1"/>
  <c r="I153" i="1"/>
  <c r="J153" i="1"/>
  <c r="L153" i="1"/>
  <c r="I154" i="1"/>
  <c r="J154" i="1"/>
  <c r="L154" i="1"/>
  <c r="I155" i="1"/>
  <c r="J155" i="1"/>
  <c r="L155" i="1"/>
  <c r="I156" i="1"/>
  <c r="J156" i="1"/>
  <c r="L156" i="1"/>
  <c r="I157" i="1"/>
  <c r="J157" i="1"/>
  <c r="L157" i="1"/>
  <c r="I158" i="1"/>
  <c r="J158" i="1"/>
  <c r="L158" i="1"/>
  <c r="I159" i="1"/>
  <c r="J159" i="1"/>
  <c r="L159" i="1"/>
  <c r="I160" i="1"/>
  <c r="J160" i="1"/>
  <c r="L160" i="1"/>
  <c r="I161" i="1"/>
  <c r="J161" i="1"/>
  <c r="I162" i="1"/>
  <c r="J162" i="1"/>
  <c r="L162" i="1"/>
  <c r="I163" i="1"/>
  <c r="J163" i="1"/>
  <c r="L163" i="1"/>
  <c r="I164" i="1"/>
  <c r="J164" i="1"/>
  <c r="L164" i="1"/>
  <c r="I165" i="1"/>
  <c r="J165" i="1"/>
  <c r="L165" i="1"/>
  <c r="I166" i="1"/>
  <c r="J166" i="1"/>
  <c r="L166" i="1"/>
  <c r="I167" i="1"/>
  <c r="J167" i="1"/>
  <c r="L167" i="1"/>
  <c r="I168" i="1"/>
  <c r="J168" i="1"/>
  <c r="L168" i="1"/>
  <c r="I169" i="1"/>
  <c r="J169" i="1"/>
  <c r="L169" i="1"/>
  <c r="I170" i="1"/>
  <c r="J170" i="1"/>
  <c r="L170" i="1"/>
  <c r="I171" i="1"/>
  <c r="J171" i="1"/>
  <c r="L171" i="1"/>
  <c r="I172" i="1"/>
  <c r="J172" i="1"/>
  <c r="L172" i="1"/>
  <c r="I173" i="1"/>
  <c r="J173" i="1"/>
  <c r="L173" i="1"/>
  <c r="I174" i="1"/>
  <c r="J174" i="1"/>
  <c r="L174" i="1"/>
  <c r="I175" i="1"/>
  <c r="J175" i="1"/>
  <c r="L175" i="1"/>
  <c r="I176" i="1"/>
  <c r="J176" i="1"/>
  <c r="L176" i="1"/>
  <c r="I177" i="1"/>
  <c r="J177" i="1"/>
  <c r="L177" i="1"/>
  <c r="I178" i="1"/>
  <c r="J178" i="1"/>
  <c r="L178" i="1"/>
  <c r="I179" i="1"/>
  <c r="J179" i="1"/>
  <c r="L179" i="1"/>
  <c r="I180" i="1"/>
  <c r="J180" i="1"/>
  <c r="L180" i="1"/>
  <c r="I181" i="1"/>
  <c r="J181" i="1"/>
  <c r="L181" i="1"/>
  <c r="I182" i="1"/>
  <c r="J182" i="1"/>
  <c r="L182" i="1"/>
  <c r="I183" i="1"/>
  <c r="J183" i="1"/>
  <c r="L183" i="1"/>
  <c r="I184" i="1"/>
  <c r="J184" i="1"/>
  <c r="L184" i="1"/>
  <c r="I185" i="1"/>
  <c r="J185" i="1"/>
  <c r="L185" i="1"/>
  <c r="I186" i="1"/>
  <c r="J186" i="1"/>
  <c r="L186" i="1"/>
  <c r="I188" i="1"/>
  <c r="J188" i="1"/>
  <c r="L188" i="1"/>
  <c r="I189" i="1"/>
  <c r="J189" i="1"/>
  <c r="L189" i="1"/>
  <c r="I190" i="1"/>
  <c r="J190" i="1"/>
  <c r="L190" i="1"/>
  <c r="I191" i="1"/>
  <c r="J191" i="1"/>
  <c r="L191" i="1"/>
  <c r="I192" i="1"/>
  <c r="J192" i="1"/>
  <c r="L192" i="1"/>
  <c r="I193" i="1"/>
  <c r="J193" i="1"/>
  <c r="L193" i="1"/>
  <c r="I194" i="1"/>
  <c r="J194" i="1"/>
  <c r="L194" i="1"/>
  <c r="I197" i="1"/>
  <c r="J197" i="1"/>
  <c r="L197" i="1"/>
  <c r="I198" i="1"/>
  <c r="J198" i="1"/>
  <c r="L198" i="1"/>
  <c r="I215" i="1"/>
  <c r="J215" i="1"/>
  <c r="L215" i="1"/>
  <c r="I201" i="1"/>
  <c r="J201" i="1"/>
  <c r="L201" i="1"/>
  <c r="I202" i="1"/>
  <c r="J202" i="1"/>
  <c r="L202" i="1"/>
  <c r="I203" i="1"/>
  <c r="J203" i="1"/>
  <c r="L203" i="1"/>
  <c r="I204" i="1"/>
  <c r="J204" i="1"/>
  <c r="L204" i="1"/>
  <c r="I205" i="1"/>
  <c r="J205" i="1"/>
  <c r="L205" i="1"/>
  <c r="I206" i="1"/>
  <c r="J206" i="1"/>
  <c r="L206" i="1"/>
  <c r="I207" i="1"/>
  <c r="J207" i="1"/>
  <c r="L207" i="1"/>
  <c r="I208" i="1"/>
  <c r="J208" i="1"/>
  <c r="L208" i="1"/>
  <c r="I209" i="1"/>
  <c r="J209" i="1"/>
  <c r="L209" i="1"/>
  <c r="I210" i="1"/>
  <c r="J210" i="1"/>
  <c r="L210" i="1"/>
  <c r="I211" i="1"/>
  <c r="J211" i="1"/>
  <c r="L211" i="1"/>
  <c r="I212" i="1"/>
  <c r="J212" i="1"/>
  <c r="L212" i="1"/>
  <c r="I213" i="1"/>
  <c r="J213" i="1"/>
  <c r="L213" i="1"/>
  <c r="I214" i="1"/>
  <c r="J214" i="1"/>
  <c r="L214" i="1"/>
  <c r="I217" i="1"/>
  <c r="J217" i="1"/>
  <c r="L217" i="1"/>
  <c r="I218" i="1"/>
  <c r="J218" i="1"/>
  <c r="L218" i="1"/>
  <c r="I216" i="1"/>
  <c r="J216" i="1"/>
  <c r="L216" i="1"/>
  <c r="I219" i="1"/>
  <c r="J219" i="1"/>
  <c r="L219" i="1"/>
  <c r="I220" i="1"/>
  <c r="J220" i="1"/>
  <c r="L220" i="1"/>
  <c r="I221" i="1"/>
  <c r="J221" i="1"/>
  <c r="L221" i="1"/>
  <c r="I222" i="1"/>
  <c r="J222" i="1"/>
  <c r="L222" i="1"/>
  <c r="I223" i="1"/>
  <c r="J223" i="1"/>
  <c r="L223" i="1"/>
  <c r="I224" i="1"/>
  <c r="J224" i="1"/>
  <c r="L224" i="1"/>
  <c r="I225" i="1"/>
  <c r="J225" i="1"/>
  <c r="L225" i="1"/>
  <c r="I226" i="1"/>
  <c r="J226" i="1"/>
  <c r="L226" i="1"/>
  <c r="I227" i="1"/>
  <c r="J227" i="1"/>
  <c r="L227" i="1"/>
  <c r="I228" i="1"/>
  <c r="J228" i="1"/>
  <c r="L228" i="1"/>
  <c r="I229" i="1"/>
  <c r="J229" i="1"/>
  <c r="L229" i="1"/>
  <c r="I231" i="1"/>
  <c r="J231" i="1"/>
  <c r="L231" i="1"/>
  <c r="I232" i="1"/>
  <c r="J232" i="1"/>
  <c r="L232" i="1"/>
  <c r="I233" i="1"/>
  <c r="J233" i="1"/>
  <c r="L233" i="1"/>
  <c r="I234" i="1"/>
  <c r="J234" i="1"/>
  <c r="L234" i="1"/>
  <c r="I235" i="1"/>
  <c r="J235" i="1"/>
  <c r="L235" i="1"/>
  <c r="I236" i="1"/>
  <c r="J236" i="1"/>
  <c r="L236" i="1"/>
  <c r="I237" i="1"/>
  <c r="J237" i="1"/>
  <c r="L237" i="1"/>
  <c r="I238" i="1"/>
  <c r="J238" i="1"/>
  <c r="L238" i="1"/>
  <c r="I239" i="1"/>
  <c r="J239" i="1"/>
  <c r="L239" i="1"/>
  <c r="I240" i="1"/>
  <c r="J240" i="1"/>
  <c r="L240" i="1"/>
  <c r="I241" i="1"/>
  <c r="J241" i="1"/>
  <c r="L241" i="1"/>
  <c r="I242" i="1"/>
  <c r="J242" i="1"/>
  <c r="L242" i="1"/>
  <c r="I243" i="1"/>
  <c r="J243" i="1"/>
  <c r="L243" i="1"/>
  <c r="I244" i="1"/>
  <c r="J244" i="1"/>
  <c r="L244" i="1"/>
  <c r="I245" i="1"/>
  <c r="J245" i="1"/>
  <c r="L245" i="1"/>
  <c r="J246" i="1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I7" i="3"/>
  <c r="J7" i="3"/>
  <c r="K7" i="3"/>
  <c r="L7" i="3"/>
  <c r="M7" i="3"/>
  <c r="N7" i="3"/>
  <c r="M30" i="2"/>
  <c r="N30" i="2"/>
  <c r="O30" i="2"/>
  <c r="Q30" i="2"/>
  <c r="R30" i="2"/>
  <c r="S30" i="2"/>
  <c r="T30" i="2"/>
  <c r="U30" i="2"/>
  <c r="V30" i="2"/>
  <c r="W30" i="2"/>
  <c r="X30" i="2"/>
  <c r="AA30" i="2"/>
  <c r="AD30" i="2"/>
  <c r="M247" i="1"/>
  <c r="N247" i="1"/>
  <c r="O247" i="1"/>
  <c r="P247" i="1"/>
  <c r="Q247" i="1"/>
  <c r="R247" i="1"/>
  <c r="S247" i="1"/>
  <c r="T247" i="1"/>
  <c r="U247" i="1"/>
  <c r="V247" i="1"/>
  <c r="W247" i="1"/>
  <c r="X247" i="1"/>
  <c r="Y247" i="1"/>
  <c r="Z247" i="1"/>
  <c r="AA247" i="1"/>
  <c r="AB247" i="1"/>
  <c r="AC247" i="1"/>
  <c r="AD247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J29" i="2"/>
  <c r="J28" i="2"/>
  <c r="J27" i="2"/>
  <c r="J26" i="2"/>
  <c r="J25" i="2"/>
  <c r="J24" i="2"/>
  <c r="J23" i="2"/>
  <c r="K23" i="2" s="1"/>
  <c r="J22" i="2"/>
  <c r="J21" i="2"/>
  <c r="J20" i="2"/>
  <c r="K20" i="2" s="1"/>
  <c r="J19" i="2"/>
  <c r="K19" i="2" s="1"/>
  <c r="J18" i="2"/>
  <c r="J17" i="2"/>
  <c r="K17" i="2" s="1"/>
  <c r="J16" i="2"/>
  <c r="J15" i="2"/>
  <c r="K15" i="2" s="1"/>
  <c r="K13" i="2"/>
  <c r="J10" i="2"/>
  <c r="J9" i="2"/>
  <c r="J8" i="2"/>
  <c r="J7" i="2"/>
  <c r="J6" i="2"/>
  <c r="J5" i="2"/>
  <c r="J4" i="2"/>
  <c r="L44" i="1" l="1"/>
  <c r="J44" i="1"/>
  <c r="I44" i="1"/>
  <c r="J79" i="1"/>
  <c r="L79" i="1"/>
  <c r="P248" i="1"/>
  <c r="K210" i="1"/>
  <c r="I79" i="1"/>
  <c r="H7" i="3"/>
  <c r="K246" i="1"/>
  <c r="K242" i="1"/>
  <c r="K238" i="1"/>
  <c r="K231" i="1"/>
  <c r="K226" i="1"/>
  <c r="K222" i="1"/>
  <c r="K216" i="1"/>
  <c r="K213" i="1"/>
  <c r="K209" i="1"/>
  <c r="U248" i="1"/>
  <c r="S248" i="1"/>
  <c r="K156" i="1"/>
  <c r="K97" i="1"/>
  <c r="K95" i="1"/>
  <c r="K11" i="2"/>
  <c r="K6" i="2"/>
  <c r="K8" i="2"/>
  <c r="K22" i="2"/>
  <c r="K25" i="2"/>
  <c r="K4" i="2"/>
  <c r="K10" i="2"/>
  <c r="K218" i="1"/>
  <c r="K193" i="1"/>
  <c r="K81" i="1"/>
  <c r="K11" i="1"/>
  <c r="K76" i="1"/>
  <c r="K46" i="1"/>
  <c r="Q248" i="1"/>
  <c r="M248" i="1"/>
  <c r="R248" i="1"/>
  <c r="O248" i="1"/>
  <c r="K47" i="1"/>
  <c r="K63" i="1"/>
  <c r="K51" i="1"/>
  <c r="N248" i="1"/>
  <c r="K130" i="1"/>
  <c r="K164" i="1"/>
  <c r="T248" i="1"/>
  <c r="K188" i="1"/>
  <c r="K74" i="1"/>
  <c r="K71" i="1"/>
  <c r="K53" i="1"/>
  <c r="K33" i="1"/>
  <c r="K31" i="1"/>
  <c r="K34" i="1"/>
  <c r="K30" i="1"/>
  <c r="K14" i="1"/>
  <c r="K13" i="1"/>
  <c r="K12" i="1"/>
  <c r="K10" i="1"/>
  <c r="K7" i="1"/>
  <c r="K4" i="1"/>
  <c r="K15" i="1"/>
  <c r="K8" i="1"/>
  <c r="K22" i="1"/>
  <c r="K18" i="1"/>
  <c r="K17" i="1"/>
  <c r="K32" i="1"/>
  <c r="K236" i="1"/>
  <c r="K220" i="1"/>
  <c r="K206" i="1"/>
  <c r="K177" i="1"/>
  <c r="K149" i="1"/>
  <c r="K123" i="1"/>
  <c r="K119" i="1"/>
  <c r="K116" i="1"/>
  <c r="K113" i="1"/>
  <c r="K112" i="1"/>
  <c r="K107" i="1"/>
  <c r="K103" i="1"/>
  <c r="K99" i="1"/>
  <c r="K96" i="1"/>
  <c r="K94" i="1"/>
  <c r="K90" i="1"/>
  <c r="K85" i="1"/>
  <c r="K82" i="1"/>
  <c r="K43" i="1"/>
  <c r="K50" i="1"/>
  <c r="K243" i="1"/>
  <c r="K239" i="1"/>
  <c r="K235" i="1"/>
  <c r="K232" i="1"/>
  <c r="K227" i="1"/>
  <c r="K223" i="1"/>
  <c r="K219" i="1"/>
  <c r="K214" i="1"/>
  <c r="K186" i="1"/>
  <c r="K185" i="1"/>
  <c r="K173" i="1"/>
  <c r="K166" i="1"/>
  <c r="K162" i="1"/>
  <c r="K147" i="1"/>
  <c r="K146" i="1"/>
  <c r="K143" i="1"/>
  <c r="K141" i="1"/>
  <c r="K137" i="1"/>
  <c r="K133" i="1"/>
  <c r="K128" i="1"/>
  <c r="K121" i="1"/>
  <c r="K118" i="1"/>
  <c r="K114" i="1"/>
  <c r="K111" i="1"/>
  <c r="K105" i="1"/>
  <c r="K101" i="1"/>
  <c r="K88" i="1"/>
  <c r="K83" i="1"/>
  <c r="K42" i="1"/>
  <c r="K36" i="1"/>
  <c r="K26" i="1"/>
  <c r="K64" i="1"/>
  <c r="K52" i="1"/>
  <c r="K77" i="1"/>
  <c r="K230" i="1"/>
  <c r="K29" i="2"/>
  <c r="K12" i="2"/>
  <c r="K7" i="2"/>
  <c r="K9" i="2"/>
  <c r="K18" i="2"/>
  <c r="K21" i="2"/>
  <c r="K24" i="2"/>
  <c r="K28" i="2"/>
  <c r="K5" i="2"/>
  <c r="K16" i="2"/>
  <c r="K26" i="2"/>
  <c r="K27" i="2"/>
  <c r="K14" i="2"/>
  <c r="K28" i="1"/>
  <c r="K23" i="1"/>
  <c r="K21" i="1"/>
  <c r="K38" i="1"/>
  <c r="K35" i="1"/>
  <c r="K19" i="1"/>
  <c r="K9" i="1"/>
  <c r="K5" i="1"/>
  <c r="K40" i="1"/>
  <c r="K39" i="1"/>
  <c r="K37" i="1"/>
  <c r="K27" i="1"/>
  <c r="K16" i="1"/>
  <c r="K6" i="1"/>
  <c r="K24" i="1"/>
  <c r="K20" i="1"/>
  <c r="K25" i="1"/>
  <c r="K41" i="1"/>
  <c r="K29" i="1"/>
  <c r="Z248" i="1"/>
  <c r="W248" i="1"/>
  <c r="K48" i="1"/>
  <c r="K78" i="1"/>
  <c r="K72" i="1"/>
  <c r="K49" i="1"/>
  <c r="AF248" i="1"/>
  <c r="K198" i="1"/>
  <c r="K194" i="1"/>
  <c r="K180" i="1"/>
  <c r="K174" i="1"/>
  <c r="K171" i="1"/>
  <c r="K167" i="1"/>
  <c r="K163" i="1"/>
  <c r="K126" i="1"/>
  <c r="K115" i="1"/>
  <c r="K106" i="1"/>
  <c r="K102" i="1"/>
  <c r="K98" i="1"/>
  <c r="K93" i="1"/>
  <c r="K89" i="1"/>
  <c r="K84" i="1"/>
  <c r="K191" i="1"/>
  <c r="K184" i="1"/>
  <c r="K181" i="1"/>
  <c r="K175" i="1"/>
  <c r="K169" i="1"/>
  <c r="K168" i="1"/>
  <c r="K161" i="1"/>
  <c r="K160" i="1"/>
  <c r="K159" i="1"/>
  <c r="K158" i="1"/>
  <c r="K157" i="1"/>
  <c r="K155" i="1"/>
  <c r="K154" i="1"/>
  <c r="K153" i="1"/>
  <c r="K152" i="1"/>
  <c r="K151" i="1"/>
  <c r="K150" i="1"/>
  <c r="K145" i="1"/>
  <c r="K142" i="1"/>
  <c r="K140" i="1"/>
  <c r="K136" i="1"/>
  <c r="K132" i="1"/>
  <c r="K127" i="1"/>
  <c r="K124" i="1"/>
  <c r="K120" i="1"/>
  <c r="K117" i="1"/>
  <c r="K110" i="1"/>
  <c r="K108" i="1"/>
  <c r="K104" i="1"/>
  <c r="K100" i="1"/>
  <c r="K92" i="1"/>
  <c r="K91" i="1"/>
  <c r="K87" i="1"/>
  <c r="K190" i="1"/>
  <c r="K134" i="1"/>
  <c r="K125" i="1"/>
  <c r="K148" i="1"/>
  <c r="K144" i="1"/>
  <c r="K86" i="1"/>
  <c r="K139" i="1"/>
  <c r="K135" i="1"/>
  <c r="K131" i="1"/>
  <c r="K138" i="1"/>
  <c r="K129" i="1"/>
  <c r="K122" i="1"/>
  <c r="K197" i="1"/>
  <c r="K192" i="1"/>
  <c r="K189" i="1"/>
  <c r="K182" i="1"/>
  <c r="K179" i="1"/>
  <c r="K176" i="1"/>
  <c r="K172" i="1"/>
  <c r="K165" i="1"/>
  <c r="V248" i="1"/>
  <c r="J199" i="1"/>
  <c r="K178" i="1"/>
  <c r="K183" i="1"/>
  <c r="K170" i="1"/>
  <c r="L199" i="1"/>
  <c r="AK248" i="1"/>
  <c r="AG248" i="1"/>
  <c r="K234" i="1"/>
  <c r="K205" i="1"/>
  <c r="K204" i="1"/>
  <c r="K203" i="1"/>
  <c r="K202" i="1"/>
  <c r="K201" i="1"/>
  <c r="AC248" i="1"/>
  <c r="Y248" i="1"/>
  <c r="K244" i="1"/>
  <c r="K240" i="1"/>
  <c r="K233" i="1"/>
  <c r="K228" i="1"/>
  <c r="K224" i="1"/>
  <c r="K217" i="1"/>
  <c r="K211" i="1"/>
  <c r="K207" i="1"/>
  <c r="L247" i="1"/>
  <c r="K245" i="1"/>
  <c r="K241" i="1"/>
  <c r="K237" i="1"/>
  <c r="K229" i="1"/>
  <c r="K225" i="1"/>
  <c r="K221" i="1"/>
  <c r="K212" i="1"/>
  <c r="K208" i="1"/>
  <c r="J247" i="1"/>
  <c r="I247" i="1"/>
  <c r="K215" i="1"/>
  <c r="AB248" i="1"/>
  <c r="X248" i="1"/>
  <c r="AJ248" i="1"/>
  <c r="AI248" i="1"/>
  <c r="AM248" i="1"/>
  <c r="I199" i="1"/>
  <c r="AL248" i="1"/>
  <c r="AH248" i="1"/>
  <c r="AD248" i="1"/>
  <c r="AA248" i="1"/>
  <c r="AE248" i="1"/>
  <c r="K44" i="1" l="1"/>
  <c r="K79" i="1"/>
  <c r="K199" i="1"/>
  <c r="K247" i="1"/>
  <c r="I248" i="1"/>
  <c r="J248" i="1"/>
  <c r="L248" i="1"/>
  <c r="K248" i="1" l="1"/>
  <c r="AU30" i="2"/>
  <c r="AV30" i="2"/>
  <c r="L30" i="2"/>
  <c r="AT30" i="2"/>
  <c r="I30" i="2"/>
  <c r="J30" i="2" l="1"/>
  <c r="K30" i="2" l="1"/>
</calcChain>
</file>

<file path=xl/sharedStrings.xml><?xml version="1.0" encoding="utf-8"?>
<sst xmlns="http://schemas.openxmlformats.org/spreadsheetml/2006/main" count="944" uniqueCount="546">
  <si>
    <t>Janvāris</t>
  </si>
  <si>
    <t>Februāris</t>
  </si>
  <si>
    <t>Marts</t>
  </si>
  <si>
    <t>Aprīlis</t>
  </si>
  <si>
    <t>Maijs</t>
  </si>
  <si>
    <t>Jūnijs</t>
  </si>
  <si>
    <t>Jūlijs</t>
  </si>
  <si>
    <t>Augusts</t>
  </si>
  <si>
    <t>Septembris</t>
  </si>
  <si>
    <t>Oktobris</t>
  </si>
  <si>
    <t>Novembris</t>
  </si>
  <si>
    <t>Decembris</t>
  </si>
  <si>
    <t>EUR</t>
  </si>
  <si>
    <t>EUR/kWh</t>
  </si>
  <si>
    <t>AD Biogāzes stacija, SIA</t>
  </si>
  <si>
    <t>Agro Iecava, SIA</t>
  </si>
  <si>
    <t>BALTIJAS DĀRZEŅI, KS</t>
  </si>
  <si>
    <t>BĒRZI BIO, SIA</t>
  </si>
  <si>
    <t>BIO Auri, SIA</t>
  </si>
  <si>
    <t>BIO FUTURE, SIA</t>
  </si>
  <si>
    <t>BIOPLUS, SIA</t>
  </si>
  <si>
    <t>BP Energy, SIA</t>
  </si>
  <si>
    <t>EcoZeta, SIA</t>
  </si>
  <si>
    <t>GAS STREAM, SIA</t>
  </si>
  <si>
    <t>LB ENERGY, SIA</t>
  </si>
  <si>
    <t>LIELMEŽOTNE, SIA</t>
  </si>
  <si>
    <t>PAMPĀĻI, SIA</t>
  </si>
  <si>
    <t>REKONSTRUKCIJA UN INVESTĪCIJAS, SIA</t>
  </si>
  <si>
    <t>RZS ENERGO, SIA</t>
  </si>
  <si>
    <t>ZAAO ENERĢIJA, SIA</t>
  </si>
  <si>
    <t>Zaļā Mārupe, SIA</t>
  </si>
  <si>
    <t>Zemgales enerģijas parks, SIA</t>
  </si>
  <si>
    <t>Zemgaļi JR, SIA</t>
  </si>
  <si>
    <t>ALL Transporting, SIA</t>
  </si>
  <si>
    <t>BETULA PREMIUM, SIA</t>
  </si>
  <si>
    <t>BIOENINVEST, SIA</t>
  </si>
  <si>
    <t>BROCĒNU ENERĢIJA, SIA</t>
  </si>
  <si>
    <t>Enefit power &amp; Heat Valka, SIA</t>
  </si>
  <si>
    <t>Enertec 1, SIA</t>
  </si>
  <si>
    <t>Enertec Jēkabpils, SIA</t>
  </si>
  <si>
    <t>Graanul Pellets Energy, SIA</t>
  </si>
  <si>
    <t>Green Energy Trio, SIA</t>
  </si>
  <si>
    <t>Incukalns Energy, SIA</t>
  </si>
  <si>
    <t>JE Enerģija, SIA</t>
  </si>
  <si>
    <t>KULDĪGAS SILTUMTĪKLI, SIA</t>
  </si>
  <si>
    <t>PREIĻU SILTUMS (SECES KOKS)  SIA</t>
  </si>
  <si>
    <t>SM ENERGO, SIA</t>
  </si>
  <si>
    <t>ANNENIEKU ŪDENS DZIRNAVAS, SIA Annenieku HES</t>
  </si>
  <si>
    <t>ĀŽU HES, SIA Āžu dzirnavu HES</t>
  </si>
  <si>
    <t>BILLES HES, SIA Billes HES</t>
  </si>
  <si>
    <t>BITMETA DZIRNAVAS, IK Kalna dzirnavu HES</t>
  </si>
  <si>
    <t>BRANDEĻU HES, SIA Brandeļu HES</t>
  </si>
  <si>
    <t>BRASLAS HES, SIA Braslas HES</t>
  </si>
  <si>
    <t>CIRĪŠU HES, SIA Cirīšu HES</t>
  </si>
  <si>
    <t>DOBELES HES, SIA Dobeles HES</t>
  </si>
  <si>
    <t>DZELDAS HES, SIA Dzeldas HES</t>
  </si>
  <si>
    <t>EDVIHES, SIA Līču dz. HES</t>
  </si>
  <si>
    <t>EGLĪTIS UN BIEDRI, SIA Ērgļu HES</t>
  </si>
  <si>
    <t>ENERGO 2000, SIA Brutuļu HES</t>
  </si>
  <si>
    <t>ENERGO 2000, SIA Jaunannas HES</t>
  </si>
  <si>
    <t>ENERĢIJA A.A, SIA Bunkas HES</t>
  </si>
  <si>
    <t>ĒRBERĢES HES, SIA Ērberģes HES</t>
  </si>
  <si>
    <t>FIRMA-GABRO, SIA Prūšu HES</t>
  </si>
  <si>
    <t>GALGAUSKAS AINAVAS, SIA Ainavas HES</t>
  </si>
  <si>
    <t>GALGAUSKAS DZIRNAVU HES, SIA Galgauskas dz. HES</t>
  </si>
  <si>
    <t>GM, SIA Nigras HES</t>
  </si>
  <si>
    <t>GM, SIA Tiltleju HES</t>
  </si>
  <si>
    <t>GREV, SIA Grīvnieku HES</t>
  </si>
  <si>
    <t>GRIENVALDE, SIA Lejas ūd. Dzirnavu HES</t>
  </si>
  <si>
    <t>GRĪVAIŠU HES, SIA Grīvaišu HES</t>
  </si>
  <si>
    <t>GRŪBE-HIDRO, SIA Grūbes HES</t>
  </si>
  <si>
    <t>HESS, SIA Skrīveru dz.HES</t>
  </si>
  <si>
    <t>Hydro power, SIA</t>
  </si>
  <si>
    <t>HYDROENERGY LATVIA, SIA Ropažu HES</t>
  </si>
  <si>
    <t>IEVULĪČI, SIA Imantas dzirnavu HES</t>
  </si>
  <si>
    <t>JANOVSKIS, SIA Viļānu HES</t>
  </si>
  <si>
    <t>JĀŠA HES, SIA Pelēču HES</t>
  </si>
  <si>
    <t>JECIS, SIA Ilzēnu HES</t>
  </si>
  <si>
    <t>KORNA DZIRNAVU HES, SIA Korna dzirn HES</t>
  </si>
  <si>
    <t>KRĀCE, SIA Augstāres HES</t>
  </si>
  <si>
    <t>KRĒSLIŅI, SIA Ķoņu dz.HES</t>
  </si>
  <si>
    <t>KROTES ENERĢIJA, SIA Krotes HES</t>
  </si>
  <si>
    <t>Labdeves, SIA Sendzirnavas HES</t>
  </si>
  <si>
    <t>LATGALES ENERĢĒTIKA, AS Felicianova HES</t>
  </si>
  <si>
    <t>LATGALES ENERĢĒTIKA, AS Kubulova HES</t>
  </si>
  <si>
    <t>LATGALES ENERĢĒTIKA, AS Spruktu HES</t>
  </si>
  <si>
    <t>Lūkins &amp; Lūkins, SIA Paideru HES</t>
  </si>
  <si>
    <t>Mazā Jugla Hidro, SIA Dobelnieku HES</t>
  </si>
  <si>
    <t>MEGATE, SIA Kazdangas dz. HES</t>
  </si>
  <si>
    <t>MEŽROZĪTE HES, SIA Straumes HES</t>
  </si>
  <si>
    <t>NAGĻU HES, SIA Nagļu HES</t>
  </si>
  <si>
    <t>NERETAS DZIRNAVAS, SIA Neretas HES</t>
  </si>
  <si>
    <t>NOVATORS SIA, Šķīvišķu HES</t>
  </si>
  <si>
    <t>NOVATORS, SIA Dubeņecas dz.HES</t>
  </si>
  <si>
    <t>NOVATORS, SIA Galvānu HES</t>
  </si>
  <si>
    <t>NOVATORS, SIA Gulbīšu HES</t>
  </si>
  <si>
    <t>NOVATORS, SIA Kroņauces HES</t>
  </si>
  <si>
    <t>NOVATORS, SIA Rundāles HES</t>
  </si>
  <si>
    <t>NOVATORS, SIA Viduskroģeru HES</t>
  </si>
  <si>
    <t>NOVATORS, SIA Ziedlejas HES</t>
  </si>
  <si>
    <t>OGRES HES, SIA Ogres HES</t>
  </si>
  <si>
    <t>Oserviss, SIA Lobes dz. HES</t>
  </si>
  <si>
    <t>PALSMANES ŪDENSDZIRNAVU HES, SIA Palsmanes HES</t>
  </si>
  <si>
    <t>Patina SIA, Karvas HES</t>
  </si>
  <si>
    <t>Pāces dzirnavas, SIA Pāces dz.HES</t>
  </si>
  <si>
    <t>PILSKALNA HES, SIA Pilskalna HES</t>
  </si>
  <si>
    <t>PILSKALNA HES, SIA Rankas HES</t>
  </si>
  <si>
    <t>RANKA HIDRO, SIA Variņu HES</t>
  </si>
  <si>
    <t>RIDEĻU DZIRNAVAS, SIA Rideļu dz. HES</t>
  </si>
  <si>
    <t>Rubīns GG, SIA Dzelzāmuru HES</t>
  </si>
  <si>
    <t>S&amp;E Management, SIA Vizlas HES</t>
  </si>
  <si>
    <t>SANKAĻI, SIA Sankaļu HES</t>
  </si>
  <si>
    <t>SASPĒLE, SIA Lācīšu HES</t>
  </si>
  <si>
    <t>Spēkstacija PR, SIA Dzirnavnieku HES</t>
  </si>
  <si>
    <t>SPRIDZĒNU HES, SIA Spridzēnu HES</t>
  </si>
  <si>
    <t>SUDA, SIA Mālpils ūd.dz. HES</t>
  </si>
  <si>
    <t>SUDALIŅA, SIA Lejas dz. HES</t>
  </si>
  <si>
    <t>Surmis, SIA</t>
  </si>
  <si>
    <t>Tovtra, SIA Rikteres ūd. dz. HES</t>
  </si>
  <si>
    <t>VANKA, SIA Padures HES</t>
  </si>
  <si>
    <t>VANKA, SIA Apriķu HES</t>
  </si>
  <si>
    <t>VANKA, SIA Baronu HES</t>
  </si>
  <si>
    <t>VANKA, SIA Ēdoles HES</t>
  </si>
  <si>
    <t>VANKA, SIA Mūrmuižas HES</t>
  </si>
  <si>
    <t>VANKA, SIA Rudbāržu HES</t>
  </si>
  <si>
    <t>Vecogre, SIA Emmas dzirnavu HES</t>
  </si>
  <si>
    <t>Vēžu krāces, SIA</t>
  </si>
  <si>
    <t>VIESATAS HES, SIA Viesatas HES</t>
  </si>
  <si>
    <t>VIORA PLUSS, SIA Krievciema HES</t>
  </si>
  <si>
    <t>Zaņas ūdensdzirnavas, SIA Zaņas dz. HES</t>
  </si>
  <si>
    <t>ZILUPES HES, SIA Zilupes HES</t>
  </si>
  <si>
    <t>ENERCOM PLUS, SIA</t>
  </si>
  <si>
    <t>ETB, SIA, ETB 1</t>
  </si>
  <si>
    <t>ETB, SIA, Papardes-2</t>
  </si>
  <si>
    <t>ETB, SIA, Papardes-3</t>
  </si>
  <si>
    <t>LENKAS ENERGO, SIA, Lenkas VES- 1</t>
  </si>
  <si>
    <t>LENKAS ENERGO, SIA, Lenkas VES- 2</t>
  </si>
  <si>
    <t>LENKAS ENERGO, SIA, Lenkas VES- 3</t>
  </si>
  <si>
    <t>LENKAS ENERGO, SIA, Lenkas VES- 4</t>
  </si>
  <si>
    <t>VĒJA PARKS 10, SIA</t>
  </si>
  <si>
    <t>VĒJA PARKS 11, SIA</t>
  </si>
  <si>
    <t>VĒJA PARKS 12, SIA</t>
  </si>
  <si>
    <t>VĒJA PARKS 13, SIA</t>
  </si>
  <si>
    <t>VĒJA PARKS 14, SIA</t>
  </si>
  <si>
    <t>VĒJA PARKS 15, SIA</t>
  </si>
  <si>
    <t>VĒJA PARKS 16, SIA</t>
  </si>
  <si>
    <t>VĒJA PARKS 17, SIA</t>
  </si>
  <si>
    <t>VĒJA PARKS 18, SIA</t>
  </si>
  <si>
    <t>VĒJA PARKS 19, SIA</t>
  </si>
  <si>
    <t>VĒJA PARKS 20, SIA</t>
  </si>
  <si>
    <t>DLRR ENERĢIJA, SIA</t>
  </si>
  <si>
    <t>Durbes KS, SIA</t>
  </si>
  <si>
    <t>Energoapgādes tīkli 1, SIA</t>
  </si>
  <si>
    <t>Energoapgādes tīkli 2, SIA</t>
  </si>
  <si>
    <t>Energoapgādes tīkli 3, SIA</t>
  </si>
  <si>
    <t>LATNEFTEGAZ, SIA</t>
  </si>
  <si>
    <t>OLAINFARM ENERĢIJA, SIA</t>
  </si>
  <si>
    <t>SBC Finance, SIA</t>
  </si>
  <si>
    <t>Uzstādītā jauda, MW</t>
  </si>
  <si>
    <t>JUGLAS JAUDA, SIA</t>
  </si>
  <si>
    <t>MK not.</t>
  </si>
  <si>
    <t>Ekspluatācijas sākuma datums</t>
  </si>
  <si>
    <t>OI sākuma datums</t>
  </si>
  <si>
    <t>Stacijas adrese</t>
  </si>
  <si>
    <t>221.not.</t>
  </si>
  <si>
    <t>Grobiņa, Celtnieku iela 36</t>
  </si>
  <si>
    <t>Lielvārde, Avotu iela 17</t>
  </si>
  <si>
    <t>Lielvārde, Edgara Kauliņa aleja 16</t>
  </si>
  <si>
    <t>Olaine,Rūpnīcu iela 5</t>
  </si>
  <si>
    <t>Stopiņu novads, Saurieši, "Katlumāja"</t>
  </si>
  <si>
    <t>Stopiņu novads, Ulbroka, Institūta iela 1a</t>
  </si>
  <si>
    <t>Stopiņu novads, Upeslejas, "Katlumāja"</t>
  </si>
  <si>
    <t>Rēzekne, M.Rancāna iela 5</t>
  </si>
  <si>
    <t>Rīga, Ķīpsalas iela 8b</t>
  </si>
  <si>
    <t>Mārupes novads, Mārupe, Zeltiņu iela 130</t>
  </si>
  <si>
    <t>Rīga, Mārkalnes iela 1A</t>
  </si>
  <si>
    <t>Gulbenes novads, Litenes pagasts, "Cemeri"</t>
  </si>
  <si>
    <t>Iecacas novads, "Latvall-Jaunlūči"</t>
  </si>
  <si>
    <t>Salaspils novads, "Jaunbajāri"</t>
  </si>
  <si>
    <t>Mālpils novads, "Bērzi"</t>
  </si>
  <si>
    <t>Dobeles novads, Auru pagasts, Kroņauce, "Pogas 1"</t>
  </si>
  <si>
    <t>Vaiņodes novads, Vaiņodes pagasts, "Pūcītes"</t>
  </si>
  <si>
    <t>Madonas novads, Kalsnavas pagasts, Jaunkalsnava, Rūpnīcas iela 15</t>
  </si>
  <si>
    <t>Aglonas novads, Kastuļinas pagasts, Sopuškas, "Pakalni"</t>
  </si>
  <si>
    <t>Siguldas novads, Allažu pagasts, "Krastmalas"</t>
  </si>
  <si>
    <t>Jelgavas novads, Līvbērzes pagasts, "Brakšķi"</t>
  </si>
  <si>
    <t>Vaiņodes novads, Vaiņodes pagasts, "Ērglīši"</t>
  </si>
  <si>
    <t>Ogres novads, Lauberes pagasts, "Rukši"</t>
  </si>
  <si>
    <t>Bauskas novads, Mežotnes pagasts, "Mežotnes selekcija"</t>
  </si>
  <si>
    <t>Liepāja, Grobiņas pagasts, "Ķīvītes"</t>
  </si>
  <si>
    <t>Saldus novads, Pampāļu pagasts, "Auniņi"</t>
  </si>
  <si>
    <t>Rēzeknes novads, Janopole, "Ferma Staroščiki 1"</t>
  </si>
  <si>
    <t>Kokneses novads, Bebru pagasts, "Liellopu ferma"</t>
  </si>
  <si>
    <t>Viļāņu novads, Viļānu pagasts, "Piziči"</t>
  </si>
  <si>
    <t>Pārgaujas novads, Stalbes pagasts, Dalbe, "CSA poligons Dalbe"</t>
  </si>
  <si>
    <t>Burtnieku novads, Burtnieku pagasts, "Zemturi"</t>
  </si>
  <si>
    <t>Madonas novads, Bērzaunes pagasts, Sauleskalns, Kārļa iela 1a</t>
  </si>
  <si>
    <t>Gulbene, Miera iela 17</t>
  </si>
  <si>
    <t>Brocēni, Skolas iela 21 A</t>
  </si>
  <si>
    <t>Valka, Rūjienas iela 5</t>
  </si>
  <si>
    <t>Smiltenes novads, Launkalnes pagasts, "Ezeriņi"</t>
  </si>
  <si>
    <t>Kuldīga, Stacijas iela 6</t>
  </si>
  <si>
    <t>Liepāja, Kaiju iela 33</t>
  </si>
  <si>
    <t>Smiltene, Rīgas iela 16A</t>
  </si>
  <si>
    <t>Nīcas novads, Nīcas pagasts, "Sēteri"</t>
  </si>
  <si>
    <t>Alsunga, "Jaundāliņi"</t>
  </si>
  <si>
    <t>Liepāja, Jātnieku iela 25</t>
  </si>
  <si>
    <t>Ventspils novads, Popes pagasts, Vēde, "Lipstiņi"</t>
  </si>
  <si>
    <t>Pāvilostas novads, Vērgales pagasts, "Dīķīši"</t>
  </si>
  <si>
    <t>Ventspils novads, Vārves pagasts, "Oši K"</t>
  </si>
  <si>
    <t>Ventspils novads, Vārves pagasts, "Ošlejas"</t>
  </si>
  <si>
    <t>Viesītes novads, Viesīte, "Vēja kalns 1"</t>
  </si>
  <si>
    <t>Viesītes novads, Viesīte, "Vēja kalns 2"</t>
  </si>
  <si>
    <t>Pāvilostas novads, Vērgales pagasts, "Birzes"</t>
  </si>
  <si>
    <t>Priekules novads, "Rogaiņi"</t>
  </si>
  <si>
    <t>Alsungas novads, "Āpši"</t>
  </si>
  <si>
    <t>Alsungas novads, "Klapari"</t>
  </si>
  <si>
    <t>Priekules novads, "Krustceles"</t>
  </si>
  <si>
    <t>Alsungas novads, "Pilarāji"</t>
  </si>
  <si>
    <t>Aglonas novads, Šķeltovas pagasts, "Staškeviču dzirnavas", uz Dubnas upes</t>
  </si>
  <si>
    <t>Limbažu novads, Skultes pagasts, uz Aģes upes</t>
  </si>
  <si>
    <t>Dobeles novads, Annenieku pagasts, uz Bērzes upes</t>
  </si>
  <si>
    <t>Saldus novads, Pampāļu pagasts,"Avoti", uz Zaņas upes</t>
  </si>
  <si>
    <t>Gulbenes novads, Tirzas pagasts, uzTirzas upes</t>
  </si>
  <si>
    <t>Amatas novads, Drabešu pagasts, uz Amatas upes</t>
  </si>
  <si>
    <t>Tukuma novads,  Irlavas pagasts, "Bišpēteri", uz Abavas upes</t>
  </si>
  <si>
    <t>Pārgaujas novads, Raiskuma pagasts, uz Lenčupes</t>
  </si>
  <si>
    <t>Valmieras novads, Kocēnu pagasts, "Brandeļi", uz Anuļas upes</t>
  </si>
  <si>
    <t>Pārgaujas novads, Straupes pagasts, Braslas zivjaudzētava, uz Braslas upes</t>
  </si>
  <si>
    <t>Aglonas novads, Aglonas pagasts, "Lopotas", uz Tartaka upes</t>
  </si>
  <si>
    <t>Dobele, Skolas iela 2b, uz  Bērzes upes</t>
  </si>
  <si>
    <t>Skrundas novads, Nīkrāces pagasts, "Lankalni", uz Dzeldas upes</t>
  </si>
  <si>
    <t>Dobeles novads, Bērzes pagasts, uz Bērzes upes</t>
  </si>
  <si>
    <t>Brocēnu novads,  Brocēni, "Dzirnavas", uz Cieceres upes</t>
  </si>
  <si>
    <t>Tukuma novads, Sēmes pagasts, uz Lāčupes</t>
  </si>
  <si>
    <t>Krustpils novads, Kūku pagasts, uz Neretas upes</t>
  </si>
  <si>
    <t>Smiltenes novads, Smiltenes pagasts, uz Abula upes</t>
  </si>
  <si>
    <t>Alūksnes novads, Jaunannas pagasts, uz Pededzes upes</t>
  </si>
  <si>
    <t>Priekules novads, Bunkas pagasts,"Bunkas ūdensdzirnavas", uz Vārtājas upes</t>
  </si>
  <si>
    <t>Ventspils novads, Usmas  pagasts, uz Engures upes</t>
  </si>
  <si>
    <t>Kuldīgas novads, Vārmes pagasts, uz Šķēdes upes</t>
  </si>
  <si>
    <t>Kuldīgas novads,Vārmes pagasts, Šķēdes Dzirnavas, uz Šķēdes upes</t>
  </si>
  <si>
    <t>Ventspils novads, Ugāles pagasts, uz Engures upes</t>
  </si>
  <si>
    <t>Neretas novads, Mazzalves pagastā uz Dienvidsusējas upes</t>
  </si>
  <si>
    <t>Priekuļu novads, Virgas pagast, uz Virgas upes</t>
  </si>
  <si>
    <t>Gulbenes novads, Rankas pagasts, "Ainavas", uz Vijates upes</t>
  </si>
  <si>
    <t>Gulbenes novads, Galgauskas pagasts uz Tirzas upes</t>
  </si>
  <si>
    <t>Valkas novads, Blomas pagasts, uz Nigras upes</t>
  </si>
  <si>
    <t>Smiltene, Ezera iela 2, uz Abula upes</t>
  </si>
  <si>
    <t>Saldus novads, Nīgrandes pagasts, uz Loša upes</t>
  </si>
  <si>
    <t>Iecavas novads, "Lejas ūdens dzirnavas", uz Iecavas upes</t>
  </si>
  <si>
    <t>Saldus novads, Ezeres pagasts, uz Ezeres upes</t>
  </si>
  <si>
    <t>Apes novads, Apes lauku teritorija, "Grūbe", uz Vaidavas upe</t>
  </si>
  <si>
    <t>Skrīveri, Rīgas iela 6, uz Vijas upes</t>
  </si>
  <si>
    <t>Auces novads, Auces pagasts, Bēne, uz Auces upes</t>
  </si>
  <si>
    <t>Ropažu novads, Ropažu pagasts, uz Lielās Juglas upes</t>
  </si>
  <si>
    <t>Viļāni,  uz Maltas upes</t>
  </si>
  <si>
    <t>Tukuma novads, Džūlstes pagasts, "Mazkrāces", Džūkstes ūdens krātuve</t>
  </si>
  <si>
    <t>Valkas novads Vijciema pagasts, "Skripsti", uz Vijas upes</t>
  </si>
  <si>
    <t>Preiļu novads, Pelēču pagasts, uz Jāša upes</t>
  </si>
  <si>
    <t>Jaunpiebalgas novads, Jaunpiebalgas pagasts, uz Gaujas upes</t>
  </si>
  <si>
    <t>Cesvaines novads, Cesvaines lauku terotorija, uz Kujas upes</t>
  </si>
  <si>
    <t>Valka, uz Pedeles upes</t>
  </si>
  <si>
    <t>Skrundas novads, Raņķu pagasts, Sudmalnieki, uz Ēnavas upes</t>
  </si>
  <si>
    <t>Preiļu novads, Aizkalnes pagasts, uz Jāša upes</t>
  </si>
  <si>
    <t>Jaunpiebalgas novads, Jaunpiebalgas pagastās, uz Gaujas upes</t>
  </si>
  <si>
    <t>Naukšēnu novads, Ķoņu pagasts, uz Rūjas upes</t>
  </si>
  <si>
    <t>Amatas novads, Nītaures pagasts, uz Mergupes</t>
  </si>
  <si>
    <t>Priekules novads, Bunkas pagasts, uz Vārtājas upes</t>
  </si>
  <si>
    <t>Talsu novads, Abavas pagasts, "Sendzirnavas", uz Virbupes</t>
  </si>
  <si>
    <t>Ciblas novads, Ciblas pagasts, uz Ludzas upes</t>
  </si>
  <si>
    <t>Ludzas novads, Isnaudas pagasts, uz Ludzas upes</t>
  </si>
  <si>
    <t>Rēzeknes novads, Stoļerovas pagasts, uz Rēzeknes upes</t>
  </si>
  <si>
    <t>Jelgavas novads, Vilces pagasts, uz Svētes upes</t>
  </si>
  <si>
    <t>Gulbenes novads, Lejasciema pagasts, "Paideri", uz Gaujas upes</t>
  </si>
  <si>
    <t>Ikšķiles novads, Tīnūžu pagasts, uz  Mazās Juglas upes</t>
  </si>
  <si>
    <t>Aizputes novads, Kazdangas pagasts, uz Alokstes upes</t>
  </si>
  <si>
    <t>Līvānu novads,  uz Dubnas upes</t>
  </si>
  <si>
    <t>Beverīnas novads, Brenguļu pagasts, uz Abula upes</t>
  </si>
  <si>
    <t>Saldus novads, Lutriņu pagasts, Pakuļi, uz  Cieceres upes</t>
  </si>
  <si>
    <t>Gulbenes novads, Lejasciema pagasts, uz Gaujas upes</t>
  </si>
  <si>
    <t>Rezeknes novads, Nagļu pagasts, Nagļi, uz Maltas upes</t>
  </si>
  <si>
    <t>Neretas novads, Neretas pagasts,  uz Dienvidsusējas upes</t>
  </si>
  <si>
    <t>Daugavpils novads, Ambeļu pagasts, "Kalna kļavas", uz Dubnas upes</t>
  </si>
  <si>
    <t>Daugavpils novads, Ambeļu pagasts, "Dubeņecas dzirnavas", uz Dubnas upes</t>
  </si>
  <si>
    <t>Daugavpils novads, Ambeļu pagasts, "Upeskrasti", uz Dubnas upes</t>
  </si>
  <si>
    <t>Tērvetes novads, Augstkalnes pagasts, "Gulbīši", uz Svētes upes</t>
  </si>
  <si>
    <t>Tērvetes novads, Tērvetes pagasts, uz Auces upes</t>
  </si>
  <si>
    <t>Rundāles novads, Rundāles pagasts, "Rundāles ūdensdzirnavas", uz Īslīces upes</t>
  </si>
  <si>
    <t>Jelgavas novads, Platones pagasts, "Viduskroģeri", uz Platones upes</t>
  </si>
  <si>
    <t>Jelgavas novads, Lielplatones pagasts, "Ziedlejas", uz Platones upes</t>
  </si>
  <si>
    <t>Ogre, Brīvības iela 124/126, uz Ogres upes</t>
  </si>
  <si>
    <t>Ogres novads, Lēdmanes pagasts, uz Lobes upes</t>
  </si>
  <si>
    <t>Talsu novads, Lībagu pagasts, uz Stendes upes</t>
  </si>
  <si>
    <t>Smiltenes novads,  Palsmane,  uz Palsas upes</t>
  </si>
  <si>
    <t xml:space="preserve">Alūksnes novads, Alsviķu pagasts, </t>
  </si>
  <si>
    <t>Dundagas novads, Dundagas pagasts, "Pāce"  uz Pāces upes</t>
  </si>
  <si>
    <t>Gulbenes novads,  Lejasciema pagasts, uz Gaujas upes</t>
  </si>
  <si>
    <t>Gulbenes novads, Rankas pagasts, uz Gaujas upes</t>
  </si>
  <si>
    <t>Raunas novads, Raunas pagasts, "Dzirnavas", uz Raunas upes</t>
  </si>
  <si>
    <t>Smiltenes novads, Palsmanes pagasts, uz Šepkas upes</t>
  </si>
  <si>
    <t>Engures  novads, Engures pagasts, uz Kalnupes</t>
  </si>
  <si>
    <t>Talsu novads, Virbu pagasts, "Dzelzāmuri", uz Virbupes</t>
  </si>
  <si>
    <t>Valkas novads, Grundzāles pagasts, uz Vizlas upes</t>
  </si>
  <si>
    <t>Salas novads, Salas pagasts, uz Ziemeļsusējas upes</t>
  </si>
  <si>
    <t>Gulbene novads, Rankas pagasts, uz Gaujas upes</t>
  </si>
  <si>
    <t>Garkalnes novads, uz Tumšupes</t>
  </si>
  <si>
    <t>Mazsalacas novads, Ramatas pagasts, uz Ramatas upes</t>
  </si>
  <si>
    <t>Valkas novads, Pedele, uz Pedeles upes</t>
  </si>
  <si>
    <t>Pļaviņu novads, Aiviekstes pagasts, uz Aiviekstes upes</t>
  </si>
  <si>
    <t>Madonas novads, Ļaudonas pagasts,  Ļaudona, uz Svētupes</t>
  </si>
  <si>
    <t>Mālpils novads, Mālpils pagasts, uz Sudas upe</t>
  </si>
  <si>
    <t>Gulbenes novads,  Lejasciema pagasts, uz Sudaliņas upes</t>
  </si>
  <si>
    <t>Skrundas novads, Nīkrāces pagasts, "Dzirnavas", uz Imala upes</t>
  </si>
  <si>
    <t>Mālpils novads, Sidgunda, uz Lielās Juglas upes</t>
  </si>
  <si>
    <t>Kuldīgas novads, Padures pagasts,  uz Padures upes</t>
  </si>
  <si>
    <t>Aizputes novads, Lažas pagasts, uz Alokstes upes</t>
  </si>
  <si>
    <t>Kuldīgas novads, Ēdoles pagasts, uz Vankas upes</t>
  </si>
  <si>
    <t>Jelgavas novads, Vilces pagasts, uz  Svētes upes</t>
  </si>
  <si>
    <t>Skrundas novads, Rudbāržu pagasts, uz Kojas upes</t>
  </si>
  <si>
    <t>Ērgļu novads, Sausnējas pagasts uz Ogres upes</t>
  </si>
  <si>
    <t>Jaunpils novads, Viesatas pagasts, uz Viesatas upes</t>
  </si>
  <si>
    <t>Pļaviņu novads, Aiviekstes pagasts, "Krievciema ūdensdzirnavas", uz Viesatas upes</t>
  </si>
  <si>
    <t>Talsu novads, Strazdu pagasts, uz Dzirnavupītes</t>
  </si>
  <si>
    <t>Saldus novads, Zaņas pagasts, uz Zaņas upes</t>
  </si>
  <si>
    <t>Zilupe, Raiņa iela 27, uz Zilupes upes</t>
  </si>
  <si>
    <t>OI ietvaros iepirktais apjoms, kWh</t>
  </si>
  <si>
    <t>Jaudas maksājums, EUR</t>
  </si>
  <si>
    <t>Jelgava, Rūpniecības iela 73A</t>
  </si>
  <si>
    <t>Durbes novads, Tadaiķu pagasts, Lieģi, Celtnieku iela 3</t>
  </si>
  <si>
    <t>Olaines novads, Olaine, Celtnieku iela 3B</t>
  </si>
  <si>
    <t>Olaines novads, Olaine, Celtnieku iela 3C</t>
  </si>
  <si>
    <t>Olaines novads, Olaine, Celtnieku iela 3D</t>
  </si>
  <si>
    <t>Daugavpils, Silikātu iela 8A</t>
  </si>
  <si>
    <t>Rēzekne, Atbrīvošanas aleja 155a</t>
  </si>
  <si>
    <t>Mārupes novads, Jaunmārupe, Mazcenu aleja 41-4</t>
  </si>
  <si>
    <t>Tērvetes novads, Tērvetes pagasts, "Alusdarītava"</t>
  </si>
  <si>
    <t>Tērvetes novads, "Jātnieki"</t>
  </si>
  <si>
    <t>Līvānu novads, Turku pagasts, "Gandrs"</t>
  </si>
  <si>
    <t>Kokneses novads, Bebru pagasts, "Kalnadomēni"</t>
  </si>
  <si>
    <t>Jelgavas novads, Sesavas pagasts, Eleja, "Lāses"</t>
  </si>
  <si>
    <t>Auces novads, Bēnes pagasts, Bēne, Rūpniecības iela 2D</t>
  </si>
  <si>
    <t>Jelgavas novads, Vircavas pagasts, "Bionārzbūti"</t>
  </si>
  <si>
    <t>Inčukalna novads, Inčukalns, Plānupes iela 34A</t>
  </si>
  <si>
    <t>Jaunjelgavas pagasts, Jaunjelgava, Smilšu iela 3c</t>
  </si>
  <si>
    <t>Inčukalna novads, Inčukalna pagasts, "Tiltiņi"</t>
  </si>
  <si>
    <t>Jēkabpils, Madonas iela 6D</t>
  </si>
  <si>
    <t>Jēkabpils, Aizupes iela 1A</t>
  </si>
  <si>
    <t>Ērgļu novads,  Ērgļi, Rīgas iela 14, uz Ogres upes</t>
  </si>
  <si>
    <t>Aizkraukes novads,  Mazzalves pagasts, "Grīvnieki", uz Dienvidsusējas upes</t>
  </si>
  <si>
    <t>Skrīveru novads, "Gravas", Līču HES</t>
  </si>
  <si>
    <t>Pļaviņu novads, Aiviekstes pagasts, Krievciems, Vēžu HES</t>
  </si>
  <si>
    <t>Winergy, SIA</t>
  </si>
  <si>
    <t>BIODEGVIELA, SIA</t>
  </si>
  <si>
    <t>LIEPĀJAS RAS, SIA,</t>
  </si>
  <si>
    <t>Piejūra Energy, SIA</t>
  </si>
  <si>
    <t>SPRŪŽEVA M, SIA</t>
  </si>
  <si>
    <t>LIEPĀJAS ENERĢIJA, SIA</t>
  </si>
  <si>
    <t>BALTNORVENT, SIA, Latvijas Vācijas kopuzņ.</t>
  </si>
  <si>
    <t>ROSME, SIA</t>
  </si>
  <si>
    <t>Rietumu elektriskie tīkli, SIA</t>
  </si>
  <si>
    <t>AG 21, SIA Stašķeviču dz. HES</t>
  </si>
  <si>
    <t>HS Bēne, SIA</t>
  </si>
  <si>
    <t>Latvenergo, AS TEC-2</t>
  </si>
  <si>
    <t>Ražotājs</t>
  </si>
  <si>
    <t>Kopā:</t>
  </si>
  <si>
    <t>Biogāzes stacijas kopā:</t>
  </si>
  <si>
    <t>Biomasas stacijas kopā:</t>
  </si>
  <si>
    <t>Hidroelektrostacijas kopā:</t>
  </si>
  <si>
    <t>Vēja elektrostacijas kopā:</t>
  </si>
  <si>
    <t>Pavisam kopā:</t>
  </si>
  <si>
    <t>RTU ENERĢIJA, SIA</t>
  </si>
  <si>
    <t>ZAĻĀ DĀRZNIECĪBA, SIA</t>
  </si>
  <si>
    <t>Latvi Dan Agro, SIA</t>
  </si>
  <si>
    <t>"Ošlejas", Jaunbērzes pagasts, Dobeles novads</t>
  </si>
  <si>
    <t>Tehnikas iela 15, Auce, Auces novads</t>
  </si>
  <si>
    <t>Gaismas iela 4, Vecpiebalga, Vecpiebalgas pagsts, Vecpiebalgas novads</t>
  </si>
  <si>
    <t>"Latvāņi", Bērzaunes pagasts, Madonas novads</t>
  </si>
  <si>
    <t>"Gaismas", Aizkraukles pagasts, Aizkraukles novads</t>
  </si>
  <si>
    <t>Enertec Krustpils, SIA</t>
  </si>
  <si>
    <t>Auces BES, SIA</t>
  </si>
  <si>
    <t>Pelikana, SIA</t>
  </si>
  <si>
    <t>Turbo Enerģija, SIA</t>
  </si>
  <si>
    <t>Adeptus Renewable Energy, SIA</t>
  </si>
  <si>
    <t>Taurenes koģenerācijas stacija, SIA</t>
  </si>
  <si>
    <t>Egg Energy, SIA</t>
  </si>
  <si>
    <t>"Koģenerācijas stacija", Taurene, Taurenes pagasts, Vecpiebalgas novads</t>
  </si>
  <si>
    <t>Atbrīvošanas aleja 169A, Rēzekne</t>
  </si>
  <si>
    <t>SEN reģistra Nr.</t>
  </si>
  <si>
    <t>GRAANUL INVEST ENERGY, SIA</t>
  </si>
  <si>
    <t>DJF, SIA</t>
  </si>
  <si>
    <t>Agro Cemeri, SIA</t>
  </si>
  <si>
    <t>Vides enerģija, SIA</t>
  </si>
  <si>
    <t>”Ūdri”, “Namiķi”, Medzes pagasts, Grobiņas novads</t>
  </si>
  <si>
    <t>Eko NRG, SIA</t>
  </si>
  <si>
    <t>Dobeles Eko, SIA</t>
  </si>
  <si>
    <t>„Kurbadi”, Bērzes pagasts, Dobeles novads</t>
  </si>
  <si>
    <t>„Avoti Elektro”, Lizuma pagasts, Gulbenes novads</t>
  </si>
  <si>
    <t>LATSAULE, SIA (Aizupes iela 1A)</t>
  </si>
  <si>
    <t>LATSAULE, SIA (Madonas iela 6D)</t>
  </si>
  <si>
    <t>RĪGAS SILTUMS, AS (Siltuma iela 6)</t>
  </si>
  <si>
    <t>B-Energo, SIA (18.novembra iela)</t>
  </si>
  <si>
    <t>Biosil, SIA (18.novembra iela)</t>
  </si>
  <si>
    <t>Dienvidlatgales īpašumi, SIA (18.novembra iela)</t>
  </si>
  <si>
    <t>RB Vidzeme, SIA (18.novembra iela)</t>
  </si>
  <si>
    <t>Biosil, SIA (Silikātu iela)</t>
  </si>
  <si>
    <t>Dienvidlatgales īpašumi, SIA (Silikātu iela)</t>
  </si>
  <si>
    <t>RB Vidzeme, SIA (Silikātu iela)</t>
  </si>
  <si>
    <t>GROBIŅAS NAMSERVISS, SIA (Celtnieku iela)</t>
  </si>
  <si>
    <t>LIELVĀRDES REMTE, SIA (Avotu iela)</t>
  </si>
  <si>
    <t>LIELVĀRDES REMTE, SIA (E.Kauliņa aleja)</t>
  </si>
  <si>
    <t>Residence Energy, AS, Saurieši</t>
  </si>
  <si>
    <t>Residence Energy, AS, Ulbroka</t>
  </si>
  <si>
    <t>Residence Energy, AS, Upeslejas</t>
  </si>
  <si>
    <t>„Strengu skujas”, Salaspils pagasts, Salaspils novads</t>
  </si>
  <si>
    <t>Rīga, Siltuma iela 6</t>
  </si>
  <si>
    <t>NBT5 Energy, SIA, Oši-1 (ex. Ošmaļi Energy, SIA)</t>
  </si>
  <si>
    <t>NBT5 Energy, SIA, Oši-2 (ex. Ošmaļi Energy, SIA)</t>
  </si>
  <si>
    <t>NBT5 Energy, SIA, Ošlejas 1 (ex. Ošmaļi Energy, SIA)</t>
  </si>
  <si>
    <t>NBT5 Energy, SIA, Ošlejas 2 (ex. Ošmaļi Energy, SIA)</t>
  </si>
  <si>
    <t>NBT5 Energy, SIA (ex. ARSENAL ENERGY, SIA)</t>
  </si>
  <si>
    <t>Iepirkuma summa bez PVN, EUR</t>
  </si>
  <si>
    <t>Atbalsts virs tirgus cenas, EUR</t>
  </si>
  <si>
    <t>Rūjiena, Pilskalna iela 8, uz Rūjas upes</t>
  </si>
  <si>
    <t>CSA poligons "Getliņi", Kaudzīšu iela 57, Rumbula, Stopiņu novads</t>
  </si>
  <si>
    <t>"Lenkas", Vērgales pagasts, Pāvilostas novads</t>
  </si>
  <si>
    <t>"Jaunlīvi", "Ekolīvi", Nīcas pagasts, Nīcas novads</t>
  </si>
  <si>
    <t>"Enerģija", Mežvidu pagasts, Kārsavas novads</t>
  </si>
  <si>
    <t>“Lidlauks Viens”, Krustpils pagasts, Krustpils novads</t>
  </si>
  <si>
    <t>“Lidlauks Trīs”, Krustpils pagasts, Krustpils novads</t>
  </si>
  <si>
    <t>“Lidlauks Divi”, Krustpils pagasts, Krustpils novads</t>
  </si>
  <si>
    <t>Jelgavas novads, Lielplatones pagasts, "Līgo Jumis"</t>
  </si>
  <si>
    <t>Tukuma novads, Lestenes pagasts, "Agro Lestene"</t>
  </si>
  <si>
    <t>"A/S Balticovo", "Koģenerācijas rūpnīca", Iecavas novads</t>
  </si>
  <si>
    <t>Preiļi, Kārsavas iela 1B</t>
  </si>
  <si>
    <t>Divjumi, SIA</t>
  </si>
  <si>
    <t>INTERNATIONAL INVESTMENTS, AS</t>
  </si>
  <si>
    <t>Brakšķu Enerģija, SIA</t>
  </si>
  <si>
    <t>Agro Lestene, AS</t>
  </si>
  <si>
    <t>AGROFIRMA TĒRVETE, AS (Alusdarītava)</t>
  </si>
  <si>
    <t>AGROFIRMA TĒRVETE, AS (Jātnieki)</t>
  </si>
  <si>
    <t>"Rolaviņas" un "Irbenāji", Grobiņas pagasts, Grobiņas novads</t>
  </si>
  <si>
    <t>"Apogi", "Vēji", Grobiņas pagasts, Grobiņas novads</t>
  </si>
  <si>
    <t>"Apogi-Plūdoņi", Grobiņas pagasts, Grobiņas novads</t>
  </si>
  <si>
    <t>"Kālīši", "Ievas", Grobiņas pagasts, Grobiņas novads</t>
  </si>
  <si>
    <t>"Lāči", "Vīnogas", Grobiņas pagasts, Grobiņas novads</t>
  </si>
  <si>
    <t>"Saulkalni", "Kalniņi", Grobiņas pagasts, Grobiņas novads</t>
  </si>
  <si>
    <t>"Birzgaļi", "Zemzarīši", Grobiņas pagasts, Grobiņas novads</t>
  </si>
  <si>
    <t>"Dāvidnieki", "Birzgaļi", Grobiņas pagasts, Grobiņas novads</t>
  </si>
  <si>
    <t>"Ievas", Grobiņas pagasts, Grobiņas novads</t>
  </si>
  <si>
    <t>"Rožkalniņi", Grobiņas pagasts, Grobiņas novads</t>
  </si>
  <si>
    <t>"Jaunsidrabenes", Grobiņas pagasts, Grobiņas novads</t>
  </si>
  <si>
    <t>Getliņi EKO, SIA</t>
  </si>
  <si>
    <t>Zaļās zemes enerģija, AS</t>
  </si>
  <si>
    <t>Skrīveru novads, "Veibēni 1"</t>
  </si>
  <si>
    <t>Vecsiljāņi, SIA</t>
  </si>
  <si>
    <t>Daugavpils, Silikātu iela 8-1C</t>
  </si>
  <si>
    <t>Daugavpils, Silikātu iela 8-1D</t>
  </si>
  <si>
    <t>Daugavpils, Silikātu iela 8-1B</t>
  </si>
  <si>
    <t>Daugavpils, Silikātu iela 8-1A</t>
  </si>
  <si>
    <t>Mednieku iela 10, Aizkraukle</t>
  </si>
  <si>
    <t>Daugavpils, 18.novembra iela 2B-4</t>
  </si>
  <si>
    <t>Daugavpils, 18.novembra iela 2B-5</t>
  </si>
  <si>
    <t>Daugavpils, 18.novembra iela 2B-3</t>
  </si>
  <si>
    <t>Daugavpils, 18.novembra iela 2B-2</t>
  </si>
  <si>
    <t>Līgo, Vintera Jelgavas rajona zemnieku saimniecība</t>
  </si>
  <si>
    <t>"Kokzāģētava", Valkas pagasts, Valkas novads</t>
  </si>
  <si>
    <t>Mārupes novads, Jaunmārupe, "Imaku ferma"</t>
  </si>
  <si>
    <t>ZEMTURI ZS, SIA</t>
  </si>
  <si>
    <t>Venstpils novads, Tārgales pagasts, "Platenes pļavas", "Kamārcīte"</t>
  </si>
  <si>
    <t>Energy Resources, Rēzeknes speciālās ekonomiskās zonas SIA (ex. SIA "Atmosclear CHP")</t>
  </si>
  <si>
    <t>AĢES DZIRNAVAS, SIA Aģes dzirnavu HES</t>
  </si>
  <si>
    <t>Tukuma rajona Irlavas pagasta G. Grīga "Bišpēteru" zemnieka saimniecība</t>
  </si>
  <si>
    <t>AVOTI, Pampāļu pagasta zemnieku saimniecība</t>
  </si>
  <si>
    <t>DZIRNAVAS, Dobeles rajona Bērzes pagasta zemnieku saimniecība Bērzes HES</t>
  </si>
  <si>
    <t>DZIRNAVAS, Saldus rajona Brocēnu pilsētas zemnieku saimniecība Cieceres HES</t>
  </si>
  <si>
    <t>Dzirnavas, Tukuma rajona Sēmes pagasts, Sēmes HES</t>
  </si>
  <si>
    <t>EZERSPĪĶI, Saldus rajona Šķēdes pagasta zemnieku saimniecība Gravas HES</t>
  </si>
  <si>
    <t>EZERSPĪĶI, Saldus rajona Šķēdes pagasta zemnieku saimniecība Šķēdes HES</t>
  </si>
  <si>
    <t>EZERSPĪĶI, Saldus rajona Šķēdes pagasta zemnieku saimniecība Spīķu HES</t>
  </si>
  <si>
    <t>EZERSPĪĶI, Saldus rajona Šķēdes pagasta zemnieku saimniecība, Vecdzirnavas HES</t>
  </si>
  <si>
    <t>GRANTIŅI,Nīgrandes pagasta zemnieku saimniecība , Grantiņu HES</t>
  </si>
  <si>
    <t>GRANTIŅI,Nīgrandes pagasta zemnieku saimniecība, Lejnieku HES</t>
  </si>
  <si>
    <t>Jaunkraukļi, Andras Cibuļskas Ādažu pagasta zemnieku saimniecība, Mazkrāču HES</t>
  </si>
  <si>
    <t>JAUNLEZDIŅI, Valkas rajona Vijciema pagasta zemnieku saimniecība, Skripstu HES</t>
  </si>
  <si>
    <t>KALNA KĀRKLI, Sabiedrība ar ierobežotu atbildību Dzirnavu HES, Kalna Kārklu HES</t>
  </si>
  <si>
    <t>KALNDZIRNAVAS, Valkas pilsētas sabiedrība ar ierobežotu atbildību, Kalndzirnavas HES</t>
  </si>
  <si>
    <t>KARĪNA, Norvaiša individuālais uzņēmums, Sudmalnieku HES</t>
  </si>
  <si>
    <t>KRĪGAĻU DZIRNAVAS, SIA Krīgaļu dz.HES</t>
  </si>
  <si>
    <t>MHK ABULS, SIA Pakuļu HES</t>
  </si>
  <si>
    <t>MHK ABULS, SIA Sinoles HES</t>
  </si>
  <si>
    <t>OZOLKALNI, Zemnieku saimniecība Dižstendes HES</t>
  </si>
  <si>
    <t>RAUZAS DZIRNAVAS, Smiltenes novada Palsmanes pagasta Sanitas Ozoliņas-Šmites zemnieka saimniecība Rauzas dz HES</t>
  </si>
  <si>
    <t>SKUĶĪŠU DZIRNAVAS, Rīgas rajona Garkalnes pagasta zemnieku saimniecība, Skuķīšu dz. HES</t>
  </si>
  <si>
    <t>SL PLUS, SIA Rauskas HES</t>
  </si>
  <si>
    <t>STIEBRIŅI, Kalsnavas pagasta J.Rudzīša zemnieku saimniecība Vilnas f-kas HES</t>
  </si>
  <si>
    <t>VN ŪDENS-DZIRNAVAS, SIA Ūdensdzirnavu HES</t>
  </si>
  <si>
    <t>Daugavpils, Marijas iela 1</t>
  </si>
  <si>
    <t>Jelgavas novads, Lielplatones pagasts, "Līgo"</t>
  </si>
  <si>
    <t>Stopiņu novads, Rumbula, Kaudzīšu iela 57</t>
  </si>
  <si>
    <t>"Līgotnes", Auces pilsēta ar lauku teritoriju, Auces novads</t>
  </si>
  <si>
    <t>Vecpiebalgas novads, Inešu pagasts, "Angārs"</t>
  </si>
  <si>
    <t>Pāvilostas novads, Vērgales pagasts, "Lenkas"</t>
  </si>
  <si>
    <t>"Jaunslovašēni", "Ekoslovašēni", Cesvaines pagasts, Cesvaines novads</t>
  </si>
  <si>
    <t>Berķenes dzirnavas, Vilces pagasta zemnieku saimniecība (ex. ZS LĪDUMI), Berķenes HES</t>
  </si>
  <si>
    <t>W.e.s.1, SIA</t>
  </si>
  <si>
    <t>W.e.s.2. SIA</t>
  </si>
  <si>
    <t>W.e.s.3. SIA</t>
  </si>
  <si>
    <t>W.e.s.5, SIA</t>
  </si>
  <si>
    <t>W.e.s.6, SIA</t>
  </si>
  <si>
    <t>W.e.s.7, SIA</t>
  </si>
  <si>
    <t>W.e.s.8, SIA</t>
  </si>
  <si>
    <t>W.e.s.9, SIA</t>
  </si>
  <si>
    <t>W.e.s.10, SIA</t>
  </si>
  <si>
    <t>W.e.s.11, SIA</t>
  </si>
  <si>
    <t>W.e.s.12, SIA</t>
  </si>
  <si>
    <t>W.e.s.13, SIA</t>
  </si>
  <si>
    <t>Daugavpils novads, Skrudalienas pagasts, "Skaista"</t>
  </si>
  <si>
    <t>B-Energo, SIA (Silikātu iela)</t>
  </si>
  <si>
    <t>Salaspils novads, Granīta 31</t>
  </si>
  <si>
    <t>RĒZEKNES SILTUMTĪKLI, SIA (Atbrīvošanas aleja)</t>
  </si>
  <si>
    <t>RĒZEKNES SILTUMTĪKLI, SIA (M.Rancāna iela)</t>
  </si>
  <si>
    <t>560.not.</t>
  </si>
  <si>
    <t>561.not.</t>
  </si>
  <si>
    <t>Dabasgāzes stacijas kopā:</t>
  </si>
  <si>
    <t>29.12.2008/24.09.2013</t>
  </si>
  <si>
    <t>ZS Pilslejas, SIA</t>
  </si>
  <si>
    <t>Gren Latvija, SIA (ex. FORTUM LATVIA, SIA)</t>
  </si>
  <si>
    <t>Gren Daugavpils, SIA (ex. Fortum Daugavpils, SIA)</t>
  </si>
  <si>
    <t>Agrofirma Viļāni, AS (ex. Viļānu selekcijas un izmēģinajumu stacija, AS)</t>
  </si>
  <si>
    <t>SALDUS ENERĢIJA, SIA</t>
  </si>
  <si>
    <t>Saldus, Kuldīgas iela 88A</t>
  </si>
  <si>
    <t>GA 21, SIA Zāģeru dz.HES</t>
  </si>
  <si>
    <t>Amatas novads, Jaunpils pagasts, uz Nedienas upe</t>
  </si>
  <si>
    <t>West Energo, SIA Ilūkstes HES</t>
  </si>
  <si>
    <t>Ilūkste, uz Ilūkstes upes</t>
  </si>
  <si>
    <t>West Energo, SIA Upmaļu HES</t>
  </si>
  <si>
    <t>Krāslavas novads, Kaplavas pagasts, uz  Vileikas upes</t>
  </si>
  <si>
    <t>2022.gads</t>
  </si>
  <si>
    <t>Raunas dzirnavu HES, SIA Raunas HES</t>
  </si>
  <si>
    <t>MHK ABULS, SIA Brenguļu HES</t>
  </si>
  <si>
    <t>Gren Rīga, SIA (ex. Energia verde, SIA)</t>
  </si>
  <si>
    <t>REMARS-RĪGA, AS</t>
  </si>
  <si>
    <t>Rīga, Gāles iela 2</t>
  </si>
  <si>
    <t>Bioenerģija VT, SIA</t>
  </si>
  <si>
    <t>Sabiedrība ar ierobežotu atbildību MĀCĪBU UN PĒTĪJUMU SAIMNIECĪBA "VECAUCE"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</si>
</sst>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0"/>
    <numFmt numFmtId="165" formatCode="#,##0.00000"/>
    <numFmt numFmtId="166" formatCode="#,##0.000"/>
    <numFmt numFmtId="167" formatCode="#,##0.0000"/>
    <numFmt numFmtId="168" formatCode="#,##0.000000"/>
  </numFmts>
  <fonts count="9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9">
    <xf numFmtId="0" fontId="0" fillId="0" borderId="0"/>
    <xf numFmtId="0" fontId="3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18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/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12" xfId="1" applyBorder="1" applyAlignment="1">
      <alignment horizontal="left" vertical="center"/>
    </xf>
    <xf numFmtId="4" fontId="3" fillId="2" borderId="14" xfId="1" applyNumberFormat="1" applyFill="1" applyBorder="1" applyAlignment="1">
      <alignment horizontal="center" vertical="center"/>
    </xf>
    <xf numFmtId="164" fontId="3" fillId="2" borderId="14" xfId="1" applyNumberFormat="1" applyFill="1" applyBorder="1" applyAlignment="1">
      <alignment horizontal="center" vertical="center"/>
    </xf>
    <xf numFmtId="4" fontId="3" fillId="2" borderId="15" xfId="1" applyNumberFormat="1" applyFill="1" applyBorder="1" applyAlignment="1">
      <alignment horizontal="center" vertical="center"/>
    </xf>
    <xf numFmtId="4" fontId="3" fillId="2" borderId="12" xfId="1" applyNumberForma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16" xfId="1" applyBorder="1" applyAlignment="1">
      <alignment horizontal="left" vertical="center"/>
    </xf>
    <xf numFmtId="4" fontId="3" fillId="2" borderId="18" xfId="1" applyNumberFormat="1" applyFill="1" applyBorder="1" applyAlignment="1">
      <alignment horizontal="center" vertical="center"/>
    </xf>
    <xf numFmtId="164" fontId="3" fillId="2" borderId="18" xfId="1" applyNumberFormat="1" applyFill="1" applyBorder="1" applyAlignment="1">
      <alignment horizontal="center" vertical="center"/>
    </xf>
    <xf numFmtId="4" fontId="3" fillId="2" borderId="19" xfId="1" applyNumberFormat="1" applyFill="1" applyBorder="1" applyAlignment="1">
      <alignment horizontal="center" vertical="center"/>
    </xf>
    <xf numFmtId="3" fontId="0" fillId="0" borderId="17" xfId="0" applyNumberFormat="1" applyBorder="1" applyAlignment="1">
      <alignment horizontal="center" vertical="center"/>
    </xf>
    <xf numFmtId="4" fontId="0" fillId="0" borderId="18" xfId="0" applyNumberFormat="1" applyBorder="1" applyAlignment="1">
      <alignment horizontal="center" vertical="center"/>
    </xf>
    <xf numFmtId="4" fontId="0" fillId="0" borderId="19" xfId="0" applyNumberForma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4" fontId="3" fillId="2" borderId="20" xfId="1" applyNumberFormat="1" applyFill="1" applyBorder="1" applyAlignment="1">
      <alignment horizontal="center" vertical="center"/>
    </xf>
    <xf numFmtId="164" fontId="3" fillId="2" borderId="20" xfId="1" applyNumberFormat="1" applyFill="1" applyBorder="1" applyAlignment="1">
      <alignment horizontal="center" vertical="center"/>
    </xf>
    <xf numFmtId="4" fontId="3" fillId="2" borderId="21" xfId="1" applyNumberFormat="1" applyFill="1" applyBorder="1" applyAlignment="1">
      <alignment horizontal="center" vertical="center"/>
    </xf>
    <xf numFmtId="3" fontId="0" fillId="0" borderId="23" xfId="0" applyNumberFormat="1" applyBorder="1" applyAlignment="1">
      <alignment horizontal="center" vertical="center"/>
    </xf>
    <xf numFmtId="4" fontId="0" fillId="0" borderId="24" xfId="0" applyNumberFormat="1" applyBorder="1" applyAlignment="1">
      <alignment horizontal="center" vertical="center"/>
    </xf>
    <xf numFmtId="4" fontId="0" fillId="0" borderId="25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7" xfId="0" applyBorder="1" applyAlignment="1">
      <alignment horizontal="center" vertical="center"/>
    </xf>
    <xf numFmtId="4" fontId="3" fillId="2" borderId="24" xfId="1" applyNumberFormat="1" applyFill="1" applyBorder="1" applyAlignment="1">
      <alignment horizontal="center" vertical="center"/>
    </xf>
    <xf numFmtId="164" fontId="3" fillId="2" borderId="24" xfId="1" applyNumberFormat="1" applyFill="1" applyBorder="1" applyAlignment="1">
      <alignment horizontal="center" vertical="center"/>
    </xf>
    <xf numFmtId="4" fontId="3" fillId="2" borderId="10" xfId="1" applyNumberForma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3" fillId="0" borderId="29" xfId="1" applyBorder="1" applyAlignment="1">
      <alignment horizontal="center" vertical="center"/>
    </xf>
    <xf numFmtId="4" fontId="0" fillId="0" borderId="30" xfId="0" applyNumberFormat="1" applyBorder="1" applyAlignment="1">
      <alignment horizontal="center" vertical="center"/>
    </xf>
    <xf numFmtId="0" fontId="3" fillId="0" borderId="31" xfId="1" applyBorder="1" applyAlignment="1">
      <alignment horizontal="center" vertical="center"/>
    </xf>
    <xf numFmtId="4" fontId="0" fillId="0" borderId="32" xfId="0" applyNumberForma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4" fontId="0" fillId="0" borderId="34" xfId="0" applyNumberFormat="1" applyBorder="1" applyAlignment="1">
      <alignment horizontal="center" vertical="center"/>
    </xf>
    <xf numFmtId="0" fontId="3" fillId="0" borderId="31" xfId="1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3" fontId="3" fillId="2" borderId="36" xfId="1" applyNumberFormat="1" applyFill="1" applyBorder="1" applyAlignment="1">
      <alignment horizontal="center" vertical="center"/>
    </xf>
    <xf numFmtId="3" fontId="3" fillId="2" borderId="37" xfId="1" applyNumberFormat="1" applyFill="1" applyBorder="1" applyAlignment="1">
      <alignment horizontal="center" vertical="center"/>
    </xf>
    <xf numFmtId="3" fontId="3" fillId="2" borderId="38" xfId="1" applyNumberFormat="1" applyFill="1" applyBorder="1" applyAlignment="1">
      <alignment horizontal="center" vertical="center"/>
    </xf>
    <xf numFmtId="0" fontId="0" fillId="0" borderId="16" xfId="0" applyFont="1" applyBorder="1"/>
    <xf numFmtId="14" fontId="5" fillId="0" borderId="16" xfId="0" applyNumberFormat="1" applyFont="1" applyFill="1" applyBorder="1" applyAlignment="1">
      <alignment horizontal="center" vertical="center"/>
    </xf>
    <xf numFmtId="14" fontId="5" fillId="0" borderId="16" xfId="0" applyNumberFormat="1" applyFont="1" applyFill="1" applyBorder="1" applyAlignment="1">
      <alignment horizontal="center"/>
    </xf>
    <xf numFmtId="0" fontId="3" fillId="0" borderId="12" xfId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14" fontId="5" fillId="0" borderId="12" xfId="0" applyNumberFormat="1" applyFont="1" applyFill="1" applyBorder="1" applyAlignment="1">
      <alignment horizontal="center"/>
    </xf>
    <xf numFmtId="14" fontId="5" fillId="0" borderId="12" xfId="0" applyNumberFormat="1" applyFont="1" applyFill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3" fontId="3" fillId="2" borderId="40" xfId="1" applyNumberForma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left" vertical="center"/>
    </xf>
    <xf numFmtId="0" fontId="3" fillId="0" borderId="0" xfId="1"/>
    <xf numFmtId="0" fontId="0" fillId="0" borderId="10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2" borderId="39" xfId="0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3" fontId="1" fillId="2" borderId="37" xfId="1" applyNumberFormat="1" applyFont="1" applyFill="1" applyBorder="1" applyAlignment="1">
      <alignment horizontal="center" vertical="center"/>
    </xf>
    <xf numFmtId="3" fontId="3" fillId="0" borderId="37" xfId="1" applyNumberFormat="1" applyFill="1" applyBorder="1" applyAlignment="1">
      <alignment horizontal="center" vertical="center"/>
    </xf>
    <xf numFmtId="4" fontId="3" fillId="0" borderId="18" xfId="1" applyNumberFormat="1" applyFill="1" applyBorder="1" applyAlignment="1">
      <alignment horizontal="center" vertical="center"/>
    </xf>
    <xf numFmtId="164" fontId="3" fillId="0" borderId="18" xfId="1" applyNumberFormat="1" applyFill="1" applyBorder="1" applyAlignment="1">
      <alignment horizontal="center" vertical="center"/>
    </xf>
    <xf numFmtId="4" fontId="3" fillId="0" borderId="19" xfId="1" applyNumberForma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3" fontId="1" fillId="2" borderId="40" xfId="1" applyNumberFormat="1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  <xf numFmtId="3" fontId="2" fillId="2" borderId="37" xfId="0" applyNumberFormat="1" applyFont="1" applyFill="1" applyBorder="1" applyAlignment="1">
      <alignment horizontal="center" vertical="center"/>
    </xf>
    <xf numFmtId="165" fontId="1" fillId="2" borderId="9" xfId="0" applyNumberFormat="1" applyFont="1" applyFill="1" applyBorder="1" applyAlignment="1">
      <alignment horizontal="center" vertical="center"/>
    </xf>
    <xf numFmtId="4" fontId="1" fillId="2" borderId="26" xfId="0" applyNumberFormat="1" applyFont="1" applyFill="1" applyBorder="1" applyAlignment="1">
      <alignment horizontal="center" vertical="center"/>
    </xf>
    <xf numFmtId="4" fontId="1" fillId="2" borderId="6" xfId="0" applyNumberFormat="1" applyFont="1" applyFill="1" applyBorder="1" applyAlignment="1">
      <alignment horizontal="center" vertical="center"/>
    </xf>
    <xf numFmtId="164" fontId="1" fillId="2" borderId="18" xfId="1" applyNumberFormat="1" applyFont="1" applyFill="1" applyBorder="1" applyAlignment="1">
      <alignment horizontal="center" vertical="center"/>
    </xf>
    <xf numFmtId="3" fontId="1" fillId="2" borderId="21" xfId="1" applyNumberFormat="1" applyFont="1" applyFill="1" applyBorder="1" applyAlignment="1">
      <alignment horizontal="center" vertical="center"/>
    </xf>
    <xf numFmtId="3" fontId="2" fillId="2" borderId="19" xfId="0" applyNumberFormat="1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0" fillId="0" borderId="42" xfId="0" applyBorder="1" applyAlignment="1">
      <alignment horizontal="center" vertical="center"/>
    </xf>
    <xf numFmtId="2" fontId="0" fillId="0" borderId="26" xfId="0" applyNumberFormat="1" applyBorder="1" applyAlignment="1">
      <alignment horizontal="center" vertical="center"/>
    </xf>
    <xf numFmtId="3" fontId="0" fillId="0" borderId="17" xfId="0" applyNumberFormat="1" applyFill="1" applyBorder="1" applyAlignment="1">
      <alignment horizontal="center" vertical="center"/>
    </xf>
    <xf numFmtId="4" fontId="0" fillId="0" borderId="18" xfId="0" applyNumberFormat="1" applyFill="1" applyBorder="1" applyAlignment="1">
      <alignment horizontal="center" vertical="center"/>
    </xf>
    <xf numFmtId="4" fontId="0" fillId="0" borderId="19" xfId="0" applyNumberFormat="1" applyFill="1" applyBorder="1" applyAlignment="1">
      <alignment horizontal="center" vertical="center"/>
    </xf>
    <xf numFmtId="0" fontId="3" fillId="0" borderId="31" xfId="1" applyFill="1" applyBorder="1" applyAlignment="1">
      <alignment horizontal="center" vertical="center"/>
    </xf>
    <xf numFmtId="0" fontId="0" fillId="0" borderId="0" xfId="0" applyFill="1"/>
    <xf numFmtId="0" fontId="0" fillId="0" borderId="16" xfId="0" applyFont="1" applyFill="1" applyBorder="1" applyAlignment="1">
      <alignment horizontal="center" vertical="center"/>
    </xf>
    <xf numFmtId="0" fontId="0" fillId="0" borderId="31" xfId="0" applyFill="1" applyBorder="1" applyAlignment="1">
      <alignment horizontal="left" vertical="center"/>
    </xf>
    <xf numFmtId="0" fontId="0" fillId="0" borderId="31" xfId="0" applyFill="1" applyBorder="1" applyAlignment="1">
      <alignment horizontal="center" vertical="center"/>
    </xf>
    <xf numFmtId="0" fontId="2" fillId="0" borderId="0" xfId="0" applyFont="1" applyFill="1"/>
    <xf numFmtId="0" fontId="2" fillId="0" borderId="3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4" fontId="0" fillId="0" borderId="14" xfId="0" applyNumberFormat="1" applyFill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center" vertical="center"/>
    </xf>
    <xf numFmtId="4" fontId="4" fillId="0" borderId="18" xfId="0" applyNumberFormat="1" applyFont="1" applyFill="1" applyBorder="1" applyAlignment="1">
      <alignment horizontal="center" vertical="center"/>
    </xf>
    <xf numFmtId="4" fontId="4" fillId="0" borderId="19" xfId="0" applyNumberFormat="1" applyFont="1" applyFill="1" applyBorder="1" applyAlignment="1">
      <alignment horizontal="center" vertical="center"/>
    </xf>
    <xf numFmtId="3" fontId="4" fillId="0" borderId="17" xfId="0" applyNumberFormat="1" applyFont="1" applyFill="1" applyBorder="1" applyAlignment="1">
      <alignment horizontal="center" vertical="center"/>
    </xf>
    <xf numFmtId="3" fontId="0" fillId="0" borderId="13" xfId="0" applyNumberFormat="1" applyFill="1" applyBorder="1" applyAlignment="1">
      <alignment horizontal="center" vertical="center"/>
    </xf>
    <xf numFmtId="4" fontId="0" fillId="0" borderId="15" xfId="0" applyNumberFormat="1" applyFill="1" applyBorder="1" applyAlignment="1">
      <alignment horizontal="center" vertical="center"/>
    </xf>
    <xf numFmtId="3" fontId="0" fillId="0" borderId="23" xfId="0" applyNumberFormat="1" applyFill="1" applyBorder="1" applyAlignment="1">
      <alignment horizontal="center" vertical="center"/>
    </xf>
    <xf numFmtId="4" fontId="0" fillId="0" borderId="24" xfId="0" applyNumberFormat="1" applyFill="1" applyBorder="1" applyAlignment="1">
      <alignment horizontal="center" vertical="center"/>
    </xf>
    <xf numFmtId="4" fontId="0" fillId="0" borderId="25" xfId="0" applyNumberFormat="1" applyFill="1" applyBorder="1" applyAlignment="1">
      <alignment horizontal="center" vertical="center"/>
    </xf>
    <xf numFmtId="3" fontId="3" fillId="0" borderId="0" xfId="1" applyNumberFormat="1"/>
    <xf numFmtId="1" fontId="0" fillId="0" borderId="0" xfId="0" applyNumberFormat="1" applyAlignment="1">
      <alignment horizontal="center" vertical="center"/>
    </xf>
    <xf numFmtId="0" fontId="3" fillId="0" borderId="0" xfId="1" applyFill="1"/>
    <xf numFmtId="2" fontId="0" fillId="0" borderId="0" xfId="0" applyNumberFormat="1" applyFill="1" applyAlignment="1">
      <alignment horizontal="center" vertical="center"/>
    </xf>
    <xf numFmtId="165" fontId="0" fillId="0" borderId="0" xfId="0" applyNumberFormat="1"/>
    <xf numFmtId="164" fontId="0" fillId="0" borderId="0" xfId="0" applyNumberFormat="1"/>
    <xf numFmtId="166" fontId="0" fillId="0" borderId="0" xfId="0" applyNumberFormat="1" applyAlignment="1">
      <alignment horizontal="center" vertical="center"/>
    </xf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4" fontId="0" fillId="0" borderId="0" xfId="0" applyNumberFormat="1"/>
    <xf numFmtId="2" fontId="0" fillId="0" borderId="0" xfId="0" applyNumberFormat="1"/>
    <xf numFmtId="3" fontId="0" fillId="0" borderId="18" xfId="0" applyNumberFormat="1" applyBorder="1" applyAlignment="1">
      <alignment horizontal="center" vertical="center"/>
    </xf>
    <xf numFmtId="4" fontId="1" fillId="0" borderId="0" xfId="0" applyNumberFormat="1" applyFont="1"/>
    <xf numFmtId="165" fontId="0" fillId="0" borderId="0" xfId="0" applyNumberFormat="1" applyFill="1"/>
    <xf numFmtId="168" fontId="0" fillId="0" borderId="0" xfId="0" applyNumberFormat="1" applyFill="1"/>
    <xf numFmtId="166" fontId="0" fillId="0" borderId="0" xfId="0" applyNumberFormat="1" applyFill="1"/>
    <xf numFmtId="0" fontId="0" fillId="0" borderId="10" xfId="0" applyFill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 vertical="center"/>
    </xf>
    <xf numFmtId="3" fontId="1" fillId="2" borderId="39" xfId="0" applyNumberFormat="1" applyFont="1" applyFill="1" applyBorder="1" applyAlignment="1">
      <alignment horizontal="center" vertical="center"/>
    </xf>
    <xf numFmtId="0" fontId="0" fillId="0" borderId="22" xfId="0" applyFont="1" applyBorder="1"/>
    <xf numFmtId="0" fontId="1" fillId="2" borderId="18" xfId="0" applyFont="1" applyFill="1" applyBorder="1" applyAlignment="1">
      <alignment horizontal="right" vertical="center"/>
    </xf>
    <xf numFmtId="0" fontId="0" fillId="0" borderId="16" xfId="0" applyFont="1" applyFill="1" applyBorder="1"/>
    <xf numFmtId="164" fontId="3" fillId="0" borderId="0" xfId="1" applyNumberFormat="1" applyFill="1"/>
    <xf numFmtId="4" fontId="0" fillId="0" borderId="0" xfId="0" applyNumberFormat="1" applyAlignment="1">
      <alignment horizontal="right" vertical="center"/>
    </xf>
    <xf numFmtId="166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Font="1" applyAlignment="1">
      <alignment horizontal="right" vertical="center"/>
    </xf>
    <xf numFmtId="3" fontId="1" fillId="2" borderId="9" xfId="0" applyNumberFormat="1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4" fontId="3" fillId="2" borderId="18" xfId="1" applyNumberFormat="1" applyFill="1" applyBorder="1" applyAlignment="1">
      <alignment horizontal="center" vertical="center"/>
    </xf>
    <xf numFmtId="164" fontId="3" fillId="2" borderId="18" xfId="1" applyNumberFormat="1" applyFill="1" applyBorder="1" applyAlignment="1">
      <alignment horizontal="center" vertical="center"/>
    </xf>
    <xf numFmtId="4" fontId="3" fillId="2" borderId="19" xfId="1" applyNumberFormat="1" applyFill="1" applyBorder="1" applyAlignment="1">
      <alignment horizontal="center" vertical="center"/>
    </xf>
    <xf numFmtId="4" fontId="0" fillId="0" borderId="30" xfId="0" applyNumberFormat="1" applyBorder="1" applyAlignment="1">
      <alignment horizontal="center" vertical="center"/>
    </xf>
    <xf numFmtId="4" fontId="0" fillId="0" borderId="32" xfId="0" applyNumberFormat="1" applyBorder="1" applyAlignment="1">
      <alignment horizontal="center" vertical="center"/>
    </xf>
    <xf numFmtId="4" fontId="0" fillId="0" borderId="34" xfId="0" applyNumberFormat="1" applyBorder="1" applyAlignment="1">
      <alignment horizontal="center" vertical="center"/>
    </xf>
    <xf numFmtId="3" fontId="3" fillId="2" borderId="37" xfId="1" applyNumberForma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2" borderId="27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/>
    </xf>
    <xf numFmtId="0" fontId="3" fillId="0" borderId="16" xfId="1" applyFill="1" applyBorder="1" applyAlignment="1">
      <alignment horizontal="left" vertical="center"/>
    </xf>
    <xf numFmtId="0" fontId="3" fillId="0" borderId="16" xfId="1" applyFill="1" applyBorder="1" applyAlignment="1">
      <alignment horizontal="center" vertical="center"/>
    </xf>
    <xf numFmtId="14" fontId="0" fillId="0" borderId="16" xfId="0" applyNumberFormat="1" applyFont="1" applyFill="1" applyBorder="1" applyAlignment="1">
      <alignment horizontal="center" vertical="center"/>
    </xf>
    <xf numFmtId="0" fontId="0" fillId="0" borderId="7" xfId="0" applyFill="1" applyBorder="1" applyAlignment="1">
      <alignment horizontal="left" vertical="center"/>
    </xf>
    <xf numFmtId="0" fontId="0" fillId="0" borderId="7" xfId="0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14" fontId="5" fillId="0" borderId="7" xfId="0" applyNumberFormat="1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3" fillId="0" borderId="29" xfId="1" applyFill="1" applyBorder="1" applyAlignment="1">
      <alignment horizontal="left" vertical="center"/>
    </xf>
    <xf numFmtId="0" fontId="3" fillId="0" borderId="29" xfId="1" applyFill="1" applyBorder="1" applyAlignment="1">
      <alignment horizontal="center" vertical="center"/>
    </xf>
    <xf numFmtId="0" fontId="3" fillId="0" borderId="31" xfId="1" applyFill="1" applyBorder="1" applyAlignment="1">
      <alignment horizontal="left" vertical="center"/>
    </xf>
    <xf numFmtId="0" fontId="0" fillId="0" borderId="16" xfId="0" applyFont="1" applyFill="1" applyBorder="1" applyAlignment="1">
      <alignment horizontal="left" vertical="center"/>
    </xf>
    <xf numFmtId="0" fontId="3" fillId="0" borderId="0" xfId="1" applyFill="1" applyBorder="1" applyAlignment="1">
      <alignment horizontal="left" vertical="center"/>
    </xf>
    <xf numFmtId="0" fontId="0" fillId="0" borderId="33" xfId="0" applyFill="1" applyBorder="1" applyAlignment="1">
      <alignment horizontal="left" vertical="center"/>
    </xf>
    <xf numFmtId="0" fontId="0" fillId="0" borderId="33" xfId="0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left" vertical="center"/>
    </xf>
  </cellXfs>
  <cellStyles count="9">
    <cellStyle name="Normal" xfId="0" builtinId="0"/>
    <cellStyle name="Normal 12 2 2 3 2" xfId="8" xr:uid="{00000000-0005-0000-0000-000001000000}"/>
    <cellStyle name="Normal 12 3 2" xfId="2" xr:uid="{00000000-0005-0000-0000-000002000000}"/>
    <cellStyle name="Normal 12 3 2 4" xfId="3" xr:uid="{00000000-0005-0000-0000-000003000000}"/>
    <cellStyle name="Normal 2" xfId="1" xr:uid="{00000000-0005-0000-0000-000004000000}"/>
    <cellStyle name="Normal 2 2" xfId="5" xr:uid="{00000000-0005-0000-0000-000005000000}"/>
    <cellStyle name="Normal 3" xfId="6" xr:uid="{00000000-0005-0000-0000-000006000000}"/>
    <cellStyle name="Normal 4" xfId="7" xr:uid="{00000000-0005-0000-0000-000007000000}"/>
    <cellStyle name="Normal 5" xfId="4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7"/>
  <sheetViews>
    <sheetView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H41" sqref="H41"/>
    </sheetView>
  </sheetViews>
  <sheetFormatPr defaultRowHeight="15" x14ac:dyDescent="0.25"/>
  <cols>
    <col min="1" max="1" width="10.42578125" style="1" customWidth="1"/>
    <col min="2" max="2" width="40.42578125" style="2" customWidth="1"/>
    <col min="3" max="3" width="10" style="2" customWidth="1"/>
    <col min="4" max="4" width="12" style="43" customWidth="1"/>
    <col min="5" max="5" width="10" style="43" customWidth="1"/>
    <col min="6" max="6" width="15.7109375" style="43" customWidth="1"/>
    <col min="7" max="7" width="15.5703125" style="43" customWidth="1"/>
    <col min="8" max="8" width="56.42578125" style="44" customWidth="1"/>
    <col min="9" max="9" width="15.140625" style="1" customWidth="1"/>
    <col min="10" max="10" width="19.140625" style="1" bestFit="1" customWidth="1"/>
    <col min="11" max="11" width="11.28515625" style="1" bestFit="1" customWidth="1"/>
    <col min="12" max="12" width="20.42578125" style="1" bestFit="1" customWidth="1"/>
    <col min="13" max="42" width="15" customWidth="1"/>
    <col min="43" max="48" width="15" style="93" customWidth="1"/>
  </cols>
  <sheetData>
    <row r="1" spans="1:48" ht="15.75" thickBot="1" x14ac:dyDescent="0.3">
      <c r="K1" s="87"/>
    </row>
    <row r="2" spans="1:48" s="97" customFormat="1" ht="15.75" customHeight="1" thickBot="1" x14ac:dyDescent="0.3">
      <c r="A2" s="156"/>
      <c r="B2" s="158" t="s">
        <v>364</v>
      </c>
      <c r="C2" s="161" t="s">
        <v>388</v>
      </c>
      <c r="D2" s="161" t="s">
        <v>158</v>
      </c>
      <c r="E2" s="161" t="s">
        <v>160</v>
      </c>
      <c r="F2" s="161" t="s">
        <v>161</v>
      </c>
      <c r="G2" s="161" t="s">
        <v>162</v>
      </c>
      <c r="H2" s="161" t="s">
        <v>163</v>
      </c>
      <c r="I2" s="160" t="s">
        <v>538</v>
      </c>
      <c r="J2" s="160"/>
      <c r="K2" s="160"/>
      <c r="L2" s="160"/>
      <c r="M2" s="153" t="s">
        <v>0</v>
      </c>
      <c r="N2" s="154"/>
      <c r="O2" s="155"/>
      <c r="P2" s="153" t="s">
        <v>1</v>
      </c>
      <c r="Q2" s="154"/>
      <c r="R2" s="155"/>
      <c r="S2" s="153" t="s">
        <v>2</v>
      </c>
      <c r="T2" s="154"/>
      <c r="U2" s="155"/>
      <c r="V2" s="153" t="s">
        <v>3</v>
      </c>
      <c r="W2" s="154"/>
      <c r="X2" s="155"/>
      <c r="Y2" s="153" t="s">
        <v>4</v>
      </c>
      <c r="Z2" s="154"/>
      <c r="AA2" s="155"/>
      <c r="AB2" s="153" t="s">
        <v>5</v>
      </c>
      <c r="AC2" s="154"/>
      <c r="AD2" s="155"/>
      <c r="AE2" s="150" t="s">
        <v>6</v>
      </c>
      <c r="AF2" s="151"/>
      <c r="AG2" s="152"/>
      <c r="AH2" s="150" t="s">
        <v>7</v>
      </c>
      <c r="AI2" s="151"/>
      <c r="AJ2" s="152"/>
      <c r="AK2" s="150" t="s">
        <v>8</v>
      </c>
      <c r="AL2" s="151"/>
      <c r="AM2" s="152"/>
      <c r="AN2" s="150" t="s">
        <v>9</v>
      </c>
      <c r="AO2" s="151"/>
      <c r="AP2" s="152"/>
      <c r="AQ2" s="150" t="s">
        <v>10</v>
      </c>
      <c r="AR2" s="151"/>
      <c r="AS2" s="152"/>
      <c r="AT2" s="150" t="s">
        <v>11</v>
      </c>
      <c r="AU2" s="151"/>
      <c r="AV2" s="152"/>
    </row>
    <row r="3" spans="1:48" s="1" customFormat="1" ht="45.75" thickBot="1" x14ac:dyDescent="0.3">
      <c r="A3" s="157"/>
      <c r="B3" s="159"/>
      <c r="C3" s="162"/>
      <c r="D3" s="162"/>
      <c r="E3" s="162"/>
      <c r="F3" s="162"/>
      <c r="G3" s="162"/>
      <c r="H3" s="162"/>
      <c r="I3" s="64" t="s">
        <v>326</v>
      </c>
      <c r="J3" s="62" t="s">
        <v>421</v>
      </c>
      <c r="K3" s="4" t="s">
        <v>13</v>
      </c>
      <c r="L3" s="5" t="s">
        <v>422</v>
      </c>
      <c r="M3" s="61" t="s">
        <v>326</v>
      </c>
      <c r="N3" s="63" t="s">
        <v>421</v>
      </c>
      <c r="O3" s="60" t="s">
        <v>422</v>
      </c>
      <c r="P3" s="61" t="s">
        <v>326</v>
      </c>
      <c r="Q3" s="63" t="s">
        <v>421</v>
      </c>
      <c r="R3" s="60" t="s">
        <v>422</v>
      </c>
      <c r="S3" s="61" t="s">
        <v>326</v>
      </c>
      <c r="T3" s="63" t="s">
        <v>421</v>
      </c>
      <c r="U3" s="60" t="s">
        <v>422</v>
      </c>
      <c r="V3" s="61" t="s">
        <v>326</v>
      </c>
      <c r="W3" s="63" t="s">
        <v>421</v>
      </c>
      <c r="X3" s="60" t="s">
        <v>422</v>
      </c>
      <c r="Y3" s="61" t="s">
        <v>326</v>
      </c>
      <c r="Z3" s="63" t="s">
        <v>421</v>
      </c>
      <c r="AA3" s="60" t="s">
        <v>422</v>
      </c>
      <c r="AB3" s="61" t="s">
        <v>326</v>
      </c>
      <c r="AC3" s="63" t="s">
        <v>421</v>
      </c>
      <c r="AD3" s="60" t="s">
        <v>422</v>
      </c>
      <c r="AE3" s="61" t="s">
        <v>326</v>
      </c>
      <c r="AF3" s="63" t="s">
        <v>421</v>
      </c>
      <c r="AG3" s="60" t="s">
        <v>422</v>
      </c>
      <c r="AH3" s="61" t="s">
        <v>326</v>
      </c>
      <c r="AI3" s="63" t="s">
        <v>421</v>
      </c>
      <c r="AJ3" s="60" t="s">
        <v>422</v>
      </c>
      <c r="AK3" s="61" t="s">
        <v>326</v>
      </c>
      <c r="AL3" s="63" t="s">
        <v>421</v>
      </c>
      <c r="AM3" s="60" t="s">
        <v>422</v>
      </c>
      <c r="AN3" s="61" t="s">
        <v>326</v>
      </c>
      <c r="AO3" s="63" t="s">
        <v>421</v>
      </c>
      <c r="AP3" s="60" t="s">
        <v>422</v>
      </c>
      <c r="AQ3" s="61" t="s">
        <v>326</v>
      </c>
      <c r="AR3" s="63" t="s">
        <v>421</v>
      </c>
      <c r="AS3" s="60" t="s">
        <v>422</v>
      </c>
      <c r="AT3" s="61" t="s">
        <v>326</v>
      </c>
      <c r="AU3" s="63" t="s">
        <v>421</v>
      </c>
      <c r="AV3" s="60" t="s">
        <v>422</v>
      </c>
    </row>
    <row r="4" spans="1:48" x14ac:dyDescent="0.25">
      <c r="A4" s="168">
        <v>1</v>
      </c>
      <c r="B4" s="169" t="s">
        <v>401</v>
      </c>
      <c r="C4" s="170">
        <v>59</v>
      </c>
      <c r="D4" s="94">
        <v>0.99</v>
      </c>
      <c r="E4" s="94" t="s">
        <v>523</v>
      </c>
      <c r="F4" s="49">
        <v>41015</v>
      </c>
      <c r="G4" s="49">
        <v>41015</v>
      </c>
      <c r="H4" s="48" t="s">
        <v>461</v>
      </c>
      <c r="I4" s="46">
        <f t="shared" ref="I4:I15" si="0">M4+P4+S4+V4+Y4+AB4+AE4+AH4+AK4+AN4+AQ4+AT4</f>
        <v>679302.1</v>
      </c>
      <c r="J4" s="15">
        <f t="shared" ref="J4:J15" si="1">N4+Q4+T4+W4+Z4+AC4+AF4+AI4+AL4+AO4+AR4+AU4</f>
        <v>94599.610000000015</v>
      </c>
      <c r="K4" s="16">
        <f t="shared" ref="K4:K19" si="2">J4/I4</f>
        <v>0.13925999934344382</v>
      </c>
      <c r="L4" s="11">
        <f t="shared" ref="L4:L15" si="3">O4+R4+U4+X4+AA4+AD4+AG4+AJ4+AM4+AP4+AS4+AV4</f>
        <v>21429.39</v>
      </c>
      <c r="M4" s="18">
        <v>0</v>
      </c>
      <c r="N4" s="19">
        <v>0</v>
      </c>
      <c r="O4" s="20">
        <v>0</v>
      </c>
      <c r="P4" s="18">
        <v>615909.6</v>
      </c>
      <c r="Q4" s="19">
        <v>85771.57</v>
      </c>
      <c r="R4" s="20">
        <v>23630.720000000001</v>
      </c>
      <c r="S4" s="18">
        <v>63392.5</v>
      </c>
      <c r="T4" s="19">
        <v>8828.0400000000009</v>
      </c>
      <c r="U4" s="20">
        <v>-2201.33</v>
      </c>
      <c r="V4" s="18">
        <v>0</v>
      </c>
      <c r="W4" s="19">
        <v>0</v>
      </c>
      <c r="X4" s="20">
        <v>0</v>
      </c>
      <c r="Y4" s="18">
        <v>0</v>
      </c>
      <c r="Z4" s="19">
        <v>0</v>
      </c>
      <c r="AA4" s="20">
        <v>0</v>
      </c>
      <c r="AB4" s="18">
        <v>0</v>
      </c>
      <c r="AC4" s="18">
        <v>0</v>
      </c>
      <c r="AD4" s="18">
        <v>0</v>
      </c>
      <c r="AE4" s="18">
        <v>0</v>
      </c>
      <c r="AF4" s="19">
        <v>0</v>
      </c>
      <c r="AG4" s="20">
        <v>0</v>
      </c>
      <c r="AH4" s="18">
        <v>0</v>
      </c>
      <c r="AI4" s="19">
        <v>0</v>
      </c>
      <c r="AJ4" s="20">
        <v>0</v>
      </c>
      <c r="AK4" s="18">
        <v>0</v>
      </c>
      <c r="AL4" s="19">
        <v>0</v>
      </c>
      <c r="AM4" s="20">
        <v>0</v>
      </c>
      <c r="AN4" s="18">
        <v>0</v>
      </c>
      <c r="AO4" s="19">
        <v>0</v>
      </c>
      <c r="AP4" s="20">
        <v>0</v>
      </c>
      <c r="AQ4" s="89">
        <v>0</v>
      </c>
      <c r="AR4" s="90">
        <v>0</v>
      </c>
      <c r="AS4" s="91">
        <v>0</v>
      </c>
      <c r="AT4" s="89">
        <v>0</v>
      </c>
      <c r="AU4" s="90">
        <v>0</v>
      </c>
      <c r="AV4" s="91">
        <v>0</v>
      </c>
    </row>
    <row r="5" spans="1:48" x14ac:dyDescent="0.25">
      <c r="A5" s="168">
        <v>2</v>
      </c>
      <c r="B5" s="169" t="s">
        <v>518</v>
      </c>
      <c r="C5" s="170">
        <v>58</v>
      </c>
      <c r="D5" s="94">
        <v>0.99</v>
      </c>
      <c r="E5" s="94" t="s">
        <v>523</v>
      </c>
      <c r="F5" s="49">
        <v>41061</v>
      </c>
      <c r="G5" s="49">
        <v>41061</v>
      </c>
      <c r="H5" s="48" t="s">
        <v>456</v>
      </c>
      <c r="I5" s="46">
        <f t="shared" si="0"/>
        <v>508904.69999999995</v>
      </c>
      <c r="J5" s="15">
        <f t="shared" si="1"/>
        <v>72610.52</v>
      </c>
      <c r="K5" s="16">
        <f t="shared" si="2"/>
        <v>0.14267999489884847</v>
      </c>
      <c r="L5" s="11">
        <f t="shared" si="3"/>
        <v>14226.51</v>
      </c>
      <c r="M5" s="18">
        <v>0</v>
      </c>
      <c r="N5" s="19">
        <v>0</v>
      </c>
      <c r="O5" s="20">
        <v>0</v>
      </c>
      <c r="P5" s="18">
        <v>454943.1</v>
      </c>
      <c r="Q5" s="19">
        <v>64911.28</v>
      </c>
      <c r="R5" s="20">
        <v>16043.9</v>
      </c>
      <c r="S5" s="18">
        <v>53961.599999999999</v>
      </c>
      <c r="T5" s="19">
        <v>7699.24</v>
      </c>
      <c r="U5" s="20">
        <v>-1817.39</v>
      </c>
      <c r="V5" s="18">
        <v>0</v>
      </c>
      <c r="W5" s="19">
        <v>0</v>
      </c>
      <c r="X5" s="20">
        <v>0</v>
      </c>
      <c r="Y5" s="18">
        <v>0</v>
      </c>
      <c r="Z5" s="19">
        <v>0</v>
      </c>
      <c r="AA5" s="20">
        <v>0</v>
      </c>
      <c r="AB5" s="18">
        <v>0</v>
      </c>
      <c r="AC5" s="18">
        <v>0</v>
      </c>
      <c r="AD5" s="18">
        <v>0</v>
      </c>
      <c r="AE5" s="18">
        <v>0</v>
      </c>
      <c r="AF5" s="19">
        <v>0</v>
      </c>
      <c r="AG5" s="20">
        <v>0</v>
      </c>
      <c r="AH5" s="18">
        <v>0</v>
      </c>
      <c r="AI5" s="19">
        <v>0</v>
      </c>
      <c r="AJ5" s="20">
        <v>0</v>
      </c>
      <c r="AK5" s="18">
        <v>0</v>
      </c>
      <c r="AL5" s="19">
        <v>0</v>
      </c>
      <c r="AM5" s="20">
        <v>0</v>
      </c>
      <c r="AN5" s="18">
        <v>0</v>
      </c>
      <c r="AO5" s="19">
        <v>0</v>
      </c>
      <c r="AP5" s="20">
        <v>0</v>
      </c>
      <c r="AQ5" s="89">
        <v>0</v>
      </c>
      <c r="AR5" s="90">
        <v>0</v>
      </c>
      <c r="AS5" s="91">
        <v>0</v>
      </c>
      <c r="AT5" s="89">
        <v>0</v>
      </c>
      <c r="AU5" s="90">
        <v>0</v>
      </c>
      <c r="AV5" s="91">
        <v>0</v>
      </c>
    </row>
    <row r="6" spans="1:48" x14ac:dyDescent="0.25">
      <c r="A6" s="168">
        <v>3</v>
      </c>
      <c r="B6" s="169" t="s">
        <v>402</v>
      </c>
      <c r="C6" s="170">
        <v>71</v>
      </c>
      <c r="D6" s="94">
        <v>0.99</v>
      </c>
      <c r="E6" s="94" t="s">
        <v>523</v>
      </c>
      <c r="F6" s="49">
        <v>41015</v>
      </c>
      <c r="G6" s="49">
        <v>41015</v>
      </c>
      <c r="H6" s="48" t="s">
        <v>462</v>
      </c>
      <c r="I6" s="46">
        <f t="shared" si="0"/>
        <v>625424.4</v>
      </c>
      <c r="J6" s="15">
        <f t="shared" si="1"/>
        <v>87096.61</v>
      </c>
      <c r="K6" s="16">
        <f t="shared" si="2"/>
        <v>0.13926001288085338</v>
      </c>
      <c r="L6" s="11">
        <f t="shared" si="3"/>
        <v>22121.769999999997</v>
      </c>
      <c r="M6" s="18">
        <v>0</v>
      </c>
      <c r="N6" s="19">
        <v>0</v>
      </c>
      <c r="O6" s="20">
        <v>0</v>
      </c>
      <c r="P6" s="18">
        <v>564270.4</v>
      </c>
      <c r="Q6" s="19">
        <v>78580.3</v>
      </c>
      <c r="R6" s="20">
        <v>24247.35</v>
      </c>
      <c r="S6" s="18">
        <v>61154</v>
      </c>
      <c r="T6" s="19">
        <v>8516.31</v>
      </c>
      <c r="U6" s="20">
        <v>-2125.58</v>
      </c>
      <c r="V6" s="18">
        <v>0</v>
      </c>
      <c r="W6" s="19">
        <v>0</v>
      </c>
      <c r="X6" s="20">
        <v>0</v>
      </c>
      <c r="Y6" s="18">
        <v>0</v>
      </c>
      <c r="Z6" s="19">
        <v>0</v>
      </c>
      <c r="AA6" s="20">
        <v>0</v>
      </c>
      <c r="AB6" s="18">
        <v>0</v>
      </c>
      <c r="AC6" s="18">
        <v>0</v>
      </c>
      <c r="AD6" s="18">
        <v>0</v>
      </c>
      <c r="AE6" s="18">
        <v>0</v>
      </c>
      <c r="AF6" s="19">
        <v>0</v>
      </c>
      <c r="AG6" s="20">
        <v>0</v>
      </c>
      <c r="AH6" s="18">
        <v>0</v>
      </c>
      <c r="AI6" s="19">
        <v>0</v>
      </c>
      <c r="AJ6" s="20">
        <v>0</v>
      </c>
      <c r="AK6" s="18">
        <v>0</v>
      </c>
      <c r="AL6" s="19">
        <v>0</v>
      </c>
      <c r="AM6" s="20">
        <v>0</v>
      </c>
      <c r="AN6" s="18">
        <v>0</v>
      </c>
      <c r="AO6" s="19">
        <v>0</v>
      </c>
      <c r="AP6" s="20">
        <v>0</v>
      </c>
      <c r="AQ6" s="89">
        <v>0</v>
      </c>
      <c r="AR6" s="90">
        <v>0</v>
      </c>
      <c r="AS6" s="91">
        <v>0</v>
      </c>
      <c r="AT6" s="89">
        <v>0</v>
      </c>
      <c r="AU6" s="90">
        <v>0</v>
      </c>
      <c r="AV6" s="91">
        <v>0</v>
      </c>
    </row>
    <row r="7" spans="1:48" x14ac:dyDescent="0.25">
      <c r="A7" s="168">
        <v>4</v>
      </c>
      <c r="B7" s="169" t="s">
        <v>405</v>
      </c>
      <c r="C7" s="170">
        <v>72</v>
      </c>
      <c r="D7" s="94">
        <v>0.99</v>
      </c>
      <c r="E7" s="94" t="s">
        <v>523</v>
      </c>
      <c r="F7" s="49">
        <v>41061</v>
      </c>
      <c r="G7" s="49">
        <v>41061</v>
      </c>
      <c r="H7" s="48" t="s">
        <v>457</v>
      </c>
      <c r="I7" s="46">
        <f t="shared" si="0"/>
        <v>24616.2</v>
      </c>
      <c r="J7" s="15">
        <f t="shared" si="1"/>
        <v>3512.24</v>
      </c>
      <c r="K7" s="16">
        <f t="shared" si="2"/>
        <v>0.14268002372421412</v>
      </c>
      <c r="L7" s="11">
        <f t="shared" si="3"/>
        <v>-1229.8</v>
      </c>
      <c r="M7" s="18">
        <v>0</v>
      </c>
      <c r="N7" s="19">
        <v>0</v>
      </c>
      <c r="O7" s="20">
        <v>0</v>
      </c>
      <c r="P7" s="18">
        <v>0</v>
      </c>
      <c r="Q7" s="19">
        <v>0</v>
      </c>
      <c r="R7" s="20">
        <v>0</v>
      </c>
      <c r="S7" s="18">
        <v>24616.2</v>
      </c>
      <c r="T7" s="19">
        <v>3512.24</v>
      </c>
      <c r="U7" s="20">
        <v>-1229.8</v>
      </c>
      <c r="V7" s="18">
        <v>0</v>
      </c>
      <c r="W7" s="19">
        <v>0</v>
      </c>
      <c r="X7" s="20">
        <v>0</v>
      </c>
      <c r="Y7" s="18">
        <v>0</v>
      </c>
      <c r="Z7" s="19">
        <v>0</v>
      </c>
      <c r="AA7" s="20">
        <v>0</v>
      </c>
      <c r="AB7" s="18">
        <v>0</v>
      </c>
      <c r="AC7" s="18">
        <v>0</v>
      </c>
      <c r="AD7" s="18">
        <v>0</v>
      </c>
      <c r="AE7" s="18">
        <v>0</v>
      </c>
      <c r="AF7" s="19">
        <v>0</v>
      </c>
      <c r="AG7" s="20">
        <v>0</v>
      </c>
      <c r="AH7" s="18">
        <v>0</v>
      </c>
      <c r="AI7" s="19">
        <v>0</v>
      </c>
      <c r="AJ7" s="20">
        <v>0</v>
      </c>
      <c r="AK7" s="18">
        <v>0</v>
      </c>
      <c r="AL7" s="19">
        <v>0</v>
      </c>
      <c r="AM7" s="20">
        <v>0</v>
      </c>
      <c r="AN7" s="18">
        <v>0</v>
      </c>
      <c r="AO7" s="19">
        <v>0</v>
      </c>
      <c r="AP7" s="20">
        <v>0</v>
      </c>
      <c r="AQ7" s="89">
        <v>0</v>
      </c>
      <c r="AR7" s="90">
        <v>0</v>
      </c>
      <c r="AS7" s="91">
        <v>0</v>
      </c>
      <c r="AT7" s="89">
        <v>0</v>
      </c>
      <c r="AU7" s="90">
        <v>0</v>
      </c>
      <c r="AV7" s="91">
        <v>0</v>
      </c>
    </row>
    <row r="8" spans="1:48" x14ac:dyDescent="0.25">
      <c r="A8" s="168">
        <v>5</v>
      </c>
      <c r="B8" s="169" t="s">
        <v>403</v>
      </c>
      <c r="C8" s="170">
        <v>90</v>
      </c>
      <c r="D8" s="94">
        <v>0.99</v>
      </c>
      <c r="E8" s="94" t="s">
        <v>523</v>
      </c>
      <c r="F8" s="49">
        <v>41015</v>
      </c>
      <c r="G8" s="49">
        <v>41015</v>
      </c>
      <c r="H8" s="48" t="s">
        <v>463</v>
      </c>
      <c r="I8" s="46">
        <f t="shared" si="0"/>
        <v>699354</v>
      </c>
      <c r="J8" s="15">
        <f t="shared" si="1"/>
        <v>97392.03</v>
      </c>
      <c r="K8" s="16">
        <f t="shared" si="2"/>
        <v>0.13925998850367624</v>
      </c>
      <c r="L8" s="11">
        <f t="shared" si="3"/>
        <v>20438.64</v>
      </c>
      <c r="M8" s="18">
        <v>0</v>
      </c>
      <c r="N8" s="19">
        <v>0</v>
      </c>
      <c r="O8" s="20">
        <v>0</v>
      </c>
      <c r="P8" s="18">
        <v>635826.4</v>
      </c>
      <c r="Q8" s="19">
        <v>88545.18</v>
      </c>
      <c r="R8" s="20">
        <v>22644.42</v>
      </c>
      <c r="S8" s="18">
        <v>63527.6</v>
      </c>
      <c r="T8" s="19">
        <v>8846.85</v>
      </c>
      <c r="U8" s="20">
        <v>-2205.7800000000002</v>
      </c>
      <c r="V8" s="18">
        <v>0</v>
      </c>
      <c r="W8" s="19">
        <v>0</v>
      </c>
      <c r="X8" s="20">
        <v>0</v>
      </c>
      <c r="Y8" s="18">
        <v>0</v>
      </c>
      <c r="Z8" s="19">
        <v>0</v>
      </c>
      <c r="AA8" s="20">
        <v>0</v>
      </c>
      <c r="AB8" s="18">
        <v>0</v>
      </c>
      <c r="AC8" s="18">
        <v>0</v>
      </c>
      <c r="AD8" s="18">
        <v>0</v>
      </c>
      <c r="AE8" s="18">
        <v>0</v>
      </c>
      <c r="AF8" s="19">
        <v>0</v>
      </c>
      <c r="AG8" s="20">
        <v>0</v>
      </c>
      <c r="AH8" s="18">
        <v>0</v>
      </c>
      <c r="AI8" s="19">
        <v>0</v>
      </c>
      <c r="AJ8" s="20">
        <v>0</v>
      </c>
      <c r="AK8" s="18">
        <v>0</v>
      </c>
      <c r="AL8" s="19">
        <v>0</v>
      </c>
      <c r="AM8" s="20">
        <v>0</v>
      </c>
      <c r="AN8" s="18">
        <v>0</v>
      </c>
      <c r="AO8" s="19">
        <v>0</v>
      </c>
      <c r="AP8" s="20">
        <v>0</v>
      </c>
      <c r="AQ8" s="89">
        <v>0</v>
      </c>
      <c r="AR8" s="90">
        <v>0</v>
      </c>
      <c r="AS8" s="91">
        <v>0</v>
      </c>
      <c r="AT8" s="89">
        <v>0</v>
      </c>
      <c r="AU8" s="90">
        <v>0</v>
      </c>
      <c r="AV8" s="91">
        <v>0</v>
      </c>
    </row>
    <row r="9" spans="1:48" x14ac:dyDescent="0.25">
      <c r="A9" s="168">
        <v>6</v>
      </c>
      <c r="B9" s="169" t="s">
        <v>406</v>
      </c>
      <c r="C9" s="170">
        <v>89</v>
      </c>
      <c r="D9" s="94">
        <v>0.99</v>
      </c>
      <c r="E9" s="94" t="s">
        <v>523</v>
      </c>
      <c r="F9" s="49">
        <v>41061</v>
      </c>
      <c r="G9" s="49">
        <v>41061</v>
      </c>
      <c r="H9" s="48" t="s">
        <v>458</v>
      </c>
      <c r="I9" s="46">
        <f t="shared" si="0"/>
        <v>663964.20000000007</v>
      </c>
      <c r="J9" s="15">
        <f t="shared" si="1"/>
        <v>94734.41</v>
      </c>
      <c r="K9" s="16">
        <f t="shared" si="2"/>
        <v>0.14267999690344749</v>
      </c>
      <c r="L9" s="11">
        <f t="shared" si="3"/>
        <v>20714.350000000002</v>
      </c>
      <c r="M9" s="18">
        <v>0</v>
      </c>
      <c r="N9" s="19">
        <v>0</v>
      </c>
      <c r="O9" s="20">
        <v>0</v>
      </c>
      <c r="P9" s="18">
        <v>601472.4</v>
      </c>
      <c r="Q9" s="19">
        <v>85818.08</v>
      </c>
      <c r="R9" s="20">
        <v>22631.56</v>
      </c>
      <c r="S9" s="18">
        <v>62491.8</v>
      </c>
      <c r="T9" s="19">
        <v>8916.33</v>
      </c>
      <c r="U9" s="20">
        <v>-1917.21</v>
      </c>
      <c r="V9" s="18">
        <v>0</v>
      </c>
      <c r="W9" s="19">
        <v>0</v>
      </c>
      <c r="X9" s="20">
        <v>0</v>
      </c>
      <c r="Y9" s="18">
        <v>0</v>
      </c>
      <c r="Z9" s="19">
        <v>0</v>
      </c>
      <c r="AA9" s="20">
        <v>0</v>
      </c>
      <c r="AB9" s="18">
        <v>0</v>
      </c>
      <c r="AC9" s="18">
        <v>0</v>
      </c>
      <c r="AD9" s="18">
        <v>0</v>
      </c>
      <c r="AE9" s="18">
        <v>0</v>
      </c>
      <c r="AF9" s="19">
        <v>0</v>
      </c>
      <c r="AG9" s="20">
        <v>0</v>
      </c>
      <c r="AH9" s="18">
        <v>0</v>
      </c>
      <c r="AI9" s="19">
        <v>0</v>
      </c>
      <c r="AJ9" s="20">
        <v>0</v>
      </c>
      <c r="AK9" s="18">
        <v>0</v>
      </c>
      <c r="AL9" s="19">
        <v>0</v>
      </c>
      <c r="AM9" s="20">
        <v>0</v>
      </c>
      <c r="AN9" s="18">
        <v>0</v>
      </c>
      <c r="AO9" s="19">
        <v>0</v>
      </c>
      <c r="AP9" s="20">
        <v>0</v>
      </c>
      <c r="AQ9" s="89">
        <v>0</v>
      </c>
      <c r="AR9" s="90">
        <v>0</v>
      </c>
      <c r="AS9" s="91">
        <v>0</v>
      </c>
      <c r="AT9" s="89">
        <v>0</v>
      </c>
      <c r="AU9" s="90">
        <v>0</v>
      </c>
      <c r="AV9" s="91">
        <v>0</v>
      </c>
    </row>
    <row r="10" spans="1:48" x14ac:dyDescent="0.25">
      <c r="A10" s="168">
        <v>7</v>
      </c>
      <c r="B10" s="169" t="s">
        <v>150</v>
      </c>
      <c r="C10" s="170">
        <v>91</v>
      </c>
      <c r="D10" s="94">
        <v>1.698</v>
      </c>
      <c r="E10" s="94" t="s">
        <v>523</v>
      </c>
      <c r="F10" s="49">
        <v>41347</v>
      </c>
      <c r="G10" s="49">
        <v>41347</v>
      </c>
      <c r="H10" s="48" t="s">
        <v>497</v>
      </c>
      <c r="I10" s="46">
        <f t="shared" si="0"/>
        <v>1177647</v>
      </c>
      <c r="J10" s="15">
        <f t="shared" si="1"/>
        <v>151963.57</v>
      </c>
      <c r="K10" s="16">
        <f t="shared" si="2"/>
        <v>0.12904000095104901</v>
      </c>
      <c r="L10" s="11">
        <f t="shared" si="3"/>
        <v>-18943.78</v>
      </c>
      <c r="M10" s="18">
        <v>888794.7</v>
      </c>
      <c r="N10" s="19">
        <v>114690.07</v>
      </c>
      <c r="O10" s="20">
        <v>-18851.21</v>
      </c>
      <c r="P10" s="18">
        <v>288852.3</v>
      </c>
      <c r="Q10" s="19">
        <v>37273.5</v>
      </c>
      <c r="R10" s="20">
        <v>-92.57</v>
      </c>
      <c r="S10" s="18">
        <v>0</v>
      </c>
      <c r="T10" s="19">
        <v>0</v>
      </c>
      <c r="U10" s="20">
        <v>0</v>
      </c>
      <c r="V10" s="18">
        <v>0</v>
      </c>
      <c r="W10" s="19">
        <v>0</v>
      </c>
      <c r="X10" s="20">
        <v>0</v>
      </c>
      <c r="Y10" s="18">
        <v>0</v>
      </c>
      <c r="Z10" s="19">
        <v>0</v>
      </c>
      <c r="AA10" s="20">
        <v>0</v>
      </c>
      <c r="AB10" s="18">
        <v>0</v>
      </c>
      <c r="AC10" s="18">
        <v>0</v>
      </c>
      <c r="AD10" s="18">
        <v>0</v>
      </c>
      <c r="AE10" s="18">
        <v>0</v>
      </c>
      <c r="AF10" s="19">
        <v>0</v>
      </c>
      <c r="AG10" s="20">
        <v>0</v>
      </c>
      <c r="AH10" s="18">
        <v>0</v>
      </c>
      <c r="AI10" s="19">
        <v>0</v>
      </c>
      <c r="AJ10" s="20">
        <v>0</v>
      </c>
      <c r="AK10" s="18">
        <v>0</v>
      </c>
      <c r="AL10" s="19">
        <v>0</v>
      </c>
      <c r="AM10" s="20">
        <v>0</v>
      </c>
      <c r="AN10" s="18">
        <v>0</v>
      </c>
      <c r="AO10" s="19">
        <v>0</v>
      </c>
      <c r="AP10" s="20">
        <v>0</v>
      </c>
      <c r="AQ10" s="89">
        <v>0</v>
      </c>
      <c r="AR10" s="90">
        <v>0</v>
      </c>
      <c r="AS10" s="91">
        <v>0</v>
      </c>
      <c r="AT10" s="89">
        <v>0</v>
      </c>
      <c r="AU10" s="90">
        <v>0</v>
      </c>
      <c r="AV10" s="91">
        <v>0</v>
      </c>
    </row>
    <row r="11" spans="1:48" x14ac:dyDescent="0.25">
      <c r="A11" s="168">
        <v>8</v>
      </c>
      <c r="B11" s="169" t="s">
        <v>151</v>
      </c>
      <c r="C11" s="170">
        <v>97</v>
      </c>
      <c r="D11" s="94">
        <v>0.24</v>
      </c>
      <c r="E11" s="94" t="s">
        <v>523</v>
      </c>
      <c r="F11" s="49">
        <v>41551</v>
      </c>
      <c r="G11" s="49">
        <v>41551</v>
      </c>
      <c r="H11" s="48" t="s">
        <v>329</v>
      </c>
      <c r="I11" s="46">
        <f t="shared" si="0"/>
        <v>355456.88</v>
      </c>
      <c r="J11" s="15">
        <f t="shared" si="1"/>
        <v>54370.68</v>
      </c>
      <c r="K11" s="16">
        <f t="shared" si="2"/>
        <v>0.15295998772059216</v>
      </c>
      <c r="L11" s="11">
        <f t="shared" si="3"/>
        <v>7299.18</v>
      </c>
      <c r="M11" s="18">
        <v>125462.04</v>
      </c>
      <c r="N11" s="19">
        <v>19190.669999999998</v>
      </c>
      <c r="O11" s="20">
        <v>980.77</v>
      </c>
      <c r="P11" s="18">
        <v>117577.94</v>
      </c>
      <c r="Q11" s="19">
        <v>17984.72</v>
      </c>
      <c r="R11" s="20">
        <v>5457</v>
      </c>
      <c r="S11" s="18">
        <v>73489.119999999995</v>
      </c>
      <c r="T11" s="19">
        <v>11240.9</v>
      </c>
      <c r="U11" s="20">
        <v>-1669.67</v>
      </c>
      <c r="V11" s="18">
        <v>38927.78</v>
      </c>
      <c r="W11" s="19">
        <v>5954.39</v>
      </c>
      <c r="X11" s="20">
        <v>2531.08</v>
      </c>
      <c r="Y11" s="18">
        <v>0</v>
      </c>
      <c r="Z11" s="19">
        <v>0</v>
      </c>
      <c r="AA11" s="20">
        <v>0</v>
      </c>
      <c r="AB11" s="18">
        <v>0</v>
      </c>
      <c r="AC11" s="18">
        <v>0</v>
      </c>
      <c r="AD11" s="18">
        <v>0</v>
      </c>
      <c r="AE11" s="18">
        <v>0</v>
      </c>
      <c r="AF11" s="19">
        <v>0</v>
      </c>
      <c r="AG11" s="20">
        <v>0</v>
      </c>
      <c r="AH11" s="18">
        <v>0</v>
      </c>
      <c r="AI11" s="19">
        <v>0</v>
      </c>
      <c r="AJ11" s="20">
        <v>0</v>
      </c>
      <c r="AK11" s="18">
        <v>0</v>
      </c>
      <c r="AL11" s="19">
        <v>0</v>
      </c>
      <c r="AM11" s="20">
        <v>0</v>
      </c>
      <c r="AN11" s="18">
        <v>0</v>
      </c>
      <c r="AO11" s="19">
        <v>0</v>
      </c>
      <c r="AP11" s="20">
        <v>0</v>
      </c>
      <c r="AQ11" s="89">
        <v>0</v>
      </c>
      <c r="AR11" s="90">
        <v>0</v>
      </c>
      <c r="AS11" s="91">
        <v>0</v>
      </c>
      <c r="AT11" s="89">
        <v>0</v>
      </c>
      <c r="AU11" s="90">
        <v>0</v>
      </c>
      <c r="AV11" s="91">
        <v>0</v>
      </c>
    </row>
    <row r="12" spans="1:48" x14ac:dyDescent="0.25">
      <c r="A12" s="168">
        <v>9</v>
      </c>
      <c r="B12" s="169" t="s">
        <v>152</v>
      </c>
      <c r="C12" s="170">
        <v>379</v>
      </c>
      <c r="D12" s="94">
        <v>0.99</v>
      </c>
      <c r="E12" s="94" t="s">
        <v>523</v>
      </c>
      <c r="F12" s="171">
        <v>41885</v>
      </c>
      <c r="G12" s="171">
        <v>41885</v>
      </c>
      <c r="H12" s="48" t="s">
        <v>330</v>
      </c>
      <c r="I12" s="46">
        <f t="shared" si="0"/>
        <v>0.01</v>
      </c>
      <c r="J12" s="15">
        <f t="shared" si="1"/>
        <v>0</v>
      </c>
      <c r="K12" s="16">
        <f t="shared" si="2"/>
        <v>0</v>
      </c>
      <c r="L12" s="11">
        <f t="shared" si="3"/>
        <v>0</v>
      </c>
      <c r="M12" s="18">
        <v>0.01</v>
      </c>
      <c r="N12" s="19">
        <v>0</v>
      </c>
      <c r="O12" s="20">
        <v>0</v>
      </c>
      <c r="P12" s="18">
        <v>0</v>
      </c>
      <c r="Q12" s="19">
        <v>0</v>
      </c>
      <c r="R12" s="20">
        <v>0</v>
      </c>
      <c r="S12" s="18">
        <v>0</v>
      </c>
      <c r="T12" s="19">
        <v>0</v>
      </c>
      <c r="U12" s="20">
        <v>0</v>
      </c>
      <c r="V12" s="18">
        <v>0</v>
      </c>
      <c r="W12" s="19">
        <v>0</v>
      </c>
      <c r="X12" s="20">
        <v>0</v>
      </c>
      <c r="Y12" s="18">
        <v>0</v>
      </c>
      <c r="Z12" s="19">
        <v>0</v>
      </c>
      <c r="AA12" s="20">
        <v>0</v>
      </c>
      <c r="AB12" s="18">
        <v>0</v>
      </c>
      <c r="AC12" s="18">
        <v>0</v>
      </c>
      <c r="AD12" s="18">
        <v>0</v>
      </c>
      <c r="AE12" s="18">
        <v>0</v>
      </c>
      <c r="AF12" s="19">
        <v>0</v>
      </c>
      <c r="AG12" s="20">
        <v>0</v>
      </c>
      <c r="AH12" s="18">
        <v>0</v>
      </c>
      <c r="AI12" s="19">
        <v>0</v>
      </c>
      <c r="AJ12" s="20">
        <v>0</v>
      </c>
      <c r="AK12" s="18">
        <v>0</v>
      </c>
      <c r="AL12" s="19">
        <v>0</v>
      </c>
      <c r="AM12" s="20">
        <v>0</v>
      </c>
      <c r="AN12" s="18">
        <v>0</v>
      </c>
      <c r="AO12" s="19">
        <v>0</v>
      </c>
      <c r="AP12" s="20">
        <v>0</v>
      </c>
      <c r="AQ12" s="89">
        <v>0</v>
      </c>
      <c r="AR12" s="90">
        <v>0</v>
      </c>
      <c r="AS12" s="91">
        <v>0</v>
      </c>
      <c r="AT12" s="89">
        <v>0</v>
      </c>
      <c r="AU12" s="90">
        <v>0</v>
      </c>
      <c r="AV12" s="91">
        <v>0</v>
      </c>
    </row>
    <row r="13" spans="1:48" x14ac:dyDescent="0.25">
      <c r="A13" s="168">
        <v>10</v>
      </c>
      <c r="B13" s="169" t="s">
        <v>153</v>
      </c>
      <c r="C13" s="170">
        <v>380</v>
      </c>
      <c r="D13" s="94">
        <v>0.99</v>
      </c>
      <c r="E13" s="94" t="s">
        <v>523</v>
      </c>
      <c r="F13" s="171">
        <v>41885</v>
      </c>
      <c r="G13" s="171">
        <v>41885</v>
      </c>
      <c r="H13" s="48" t="s">
        <v>331</v>
      </c>
      <c r="I13" s="46">
        <f t="shared" si="0"/>
        <v>0</v>
      </c>
      <c r="J13" s="15">
        <f t="shared" si="1"/>
        <v>0</v>
      </c>
      <c r="K13" s="16" t="e">
        <f t="shared" si="2"/>
        <v>#DIV/0!</v>
      </c>
      <c r="L13" s="11">
        <f t="shared" si="3"/>
        <v>0</v>
      </c>
      <c r="M13" s="18">
        <v>0</v>
      </c>
      <c r="N13" s="19">
        <v>0</v>
      </c>
      <c r="O13" s="20">
        <v>0</v>
      </c>
      <c r="P13" s="18">
        <v>0</v>
      </c>
      <c r="Q13" s="19">
        <v>0</v>
      </c>
      <c r="R13" s="20">
        <v>0</v>
      </c>
      <c r="S13" s="18">
        <v>0</v>
      </c>
      <c r="T13" s="19">
        <v>0</v>
      </c>
      <c r="U13" s="20">
        <v>0</v>
      </c>
      <c r="V13" s="18">
        <v>0</v>
      </c>
      <c r="W13" s="19">
        <v>0</v>
      </c>
      <c r="X13" s="20">
        <v>0</v>
      </c>
      <c r="Y13" s="18">
        <v>0</v>
      </c>
      <c r="Z13" s="19">
        <v>0</v>
      </c>
      <c r="AA13" s="20">
        <v>0</v>
      </c>
      <c r="AB13" s="18">
        <v>0</v>
      </c>
      <c r="AC13" s="18">
        <v>0</v>
      </c>
      <c r="AD13" s="18">
        <v>0</v>
      </c>
      <c r="AE13" s="18">
        <v>0</v>
      </c>
      <c r="AF13" s="19">
        <v>0</v>
      </c>
      <c r="AG13" s="20">
        <v>0</v>
      </c>
      <c r="AH13" s="18">
        <v>0</v>
      </c>
      <c r="AI13" s="19">
        <v>0</v>
      </c>
      <c r="AJ13" s="20">
        <v>0</v>
      </c>
      <c r="AK13" s="18">
        <v>0</v>
      </c>
      <c r="AL13" s="19">
        <v>0</v>
      </c>
      <c r="AM13" s="20">
        <v>0</v>
      </c>
      <c r="AN13" s="18">
        <v>0</v>
      </c>
      <c r="AO13" s="19">
        <v>0</v>
      </c>
      <c r="AP13" s="20">
        <v>0</v>
      </c>
      <c r="AQ13" s="89">
        <v>0</v>
      </c>
      <c r="AR13" s="90">
        <v>0</v>
      </c>
      <c r="AS13" s="91">
        <v>0</v>
      </c>
      <c r="AT13" s="89">
        <v>0</v>
      </c>
      <c r="AU13" s="90">
        <v>0</v>
      </c>
      <c r="AV13" s="91">
        <v>0</v>
      </c>
    </row>
    <row r="14" spans="1:48" x14ac:dyDescent="0.25">
      <c r="A14" s="168">
        <v>11</v>
      </c>
      <c r="B14" s="169" t="s">
        <v>154</v>
      </c>
      <c r="C14" s="170">
        <v>381</v>
      </c>
      <c r="D14" s="94">
        <v>0.99</v>
      </c>
      <c r="E14" s="94" t="s">
        <v>523</v>
      </c>
      <c r="F14" s="171">
        <v>41885</v>
      </c>
      <c r="G14" s="171">
        <v>41885</v>
      </c>
      <c r="H14" s="48" t="s">
        <v>332</v>
      </c>
      <c r="I14" s="46">
        <f t="shared" si="0"/>
        <v>0</v>
      </c>
      <c r="J14" s="15">
        <f t="shared" si="1"/>
        <v>0</v>
      </c>
      <c r="K14" s="16" t="e">
        <f t="shared" si="2"/>
        <v>#DIV/0!</v>
      </c>
      <c r="L14" s="11">
        <f t="shared" si="3"/>
        <v>0</v>
      </c>
      <c r="M14" s="18">
        <v>0</v>
      </c>
      <c r="N14" s="19">
        <v>0</v>
      </c>
      <c r="O14" s="20">
        <v>0</v>
      </c>
      <c r="P14" s="18">
        <v>0</v>
      </c>
      <c r="Q14" s="19">
        <v>0</v>
      </c>
      <c r="R14" s="20">
        <v>0</v>
      </c>
      <c r="S14" s="18">
        <v>0</v>
      </c>
      <c r="T14" s="19">
        <v>0</v>
      </c>
      <c r="U14" s="20">
        <v>0</v>
      </c>
      <c r="V14" s="18">
        <v>0</v>
      </c>
      <c r="W14" s="19">
        <v>0</v>
      </c>
      <c r="X14" s="20">
        <v>0</v>
      </c>
      <c r="Y14" s="18">
        <v>0</v>
      </c>
      <c r="Z14" s="19">
        <v>0</v>
      </c>
      <c r="AA14" s="20">
        <v>0</v>
      </c>
      <c r="AB14" s="18">
        <v>0</v>
      </c>
      <c r="AC14" s="18">
        <v>0</v>
      </c>
      <c r="AD14" s="18">
        <v>0</v>
      </c>
      <c r="AE14" s="18">
        <v>0</v>
      </c>
      <c r="AF14" s="19">
        <v>0</v>
      </c>
      <c r="AG14" s="20">
        <v>0</v>
      </c>
      <c r="AH14" s="18">
        <v>0</v>
      </c>
      <c r="AI14" s="19">
        <v>0</v>
      </c>
      <c r="AJ14" s="20">
        <v>0</v>
      </c>
      <c r="AK14" s="18">
        <v>0</v>
      </c>
      <c r="AL14" s="19">
        <v>0</v>
      </c>
      <c r="AM14" s="20">
        <v>0</v>
      </c>
      <c r="AN14" s="18">
        <v>0</v>
      </c>
      <c r="AO14" s="19">
        <v>0</v>
      </c>
      <c r="AP14" s="20">
        <v>0</v>
      </c>
      <c r="AQ14" s="89">
        <v>0</v>
      </c>
      <c r="AR14" s="90">
        <v>0</v>
      </c>
      <c r="AS14" s="91">
        <v>0</v>
      </c>
      <c r="AT14" s="89">
        <v>0</v>
      </c>
      <c r="AU14" s="90">
        <v>0</v>
      </c>
      <c r="AV14" s="91">
        <v>0</v>
      </c>
    </row>
    <row r="15" spans="1:48" x14ac:dyDescent="0.25">
      <c r="A15" s="168">
        <v>12</v>
      </c>
      <c r="B15" s="169" t="s">
        <v>408</v>
      </c>
      <c r="C15" s="170">
        <v>137</v>
      </c>
      <c r="D15" s="94">
        <v>0.39</v>
      </c>
      <c r="E15" s="94" t="s">
        <v>523</v>
      </c>
      <c r="F15" s="49">
        <v>36880</v>
      </c>
      <c r="G15" s="49">
        <v>39114</v>
      </c>
      <c r="H15" s="48" t="s">
        <v>165</v>
      </c>
      <c r="I15" s="46">
        <f t="shared" si="0"/>
        <v>740160.88</v>
      </c>
      <c r="J15" s="15">
        <f t="shared" si="1"/>
        <v>94192.87000000001</v>
      </c>
      <c r="K15" s="16">
        <f t="shared" si="2"/>
        <v>0.12725999515132441</v>
      </c>
      <c r="L15" s="11">
        <f t="shared" si="3"/>
        <v>-7027.6099999999988</v>
      </c>
      <c r="M15" s="18">
        <v>180349.72</v>
      </c>
      <c r="N15" s="19">
        <v>22951.31</v>
      </c>
      <c r="O15" s="20">
        <v>-4302.92</v>
      </c>
      <c r="P15" s="18">
        <v>185497</v>
      </c>
      <c r="Q15" s="19">
        <v>23606.35</v>
      </c>
      <c r="R15" s="20">
        <v>3692.78</v>
      </c>
      <c r="S15" s="18">
        <v>215482.12</v>
      </c>
      <c r="T15" s="19">
        <v>27422.25</v>
      </c>
      <c r="U15" s="20">
        <v>-8767.1</v>
      </c>
      <c r="V15" s="18">
        <v>155454.51999999999</v>
      </c>
      <c r="W15" s="19">
        <v>19783.14</v>
      </c>
      <c r="X15" s="20">
        <v>2646.86</v>
      </c>
      <c r="Y15" s="18">
        <v>0</v>
      </c>
      <c r="Z15" s="19">
        <v>0</v>
      </c>
      <c r="AA15" s="20">
        <v>0</v>
      </c>
      <c r="AB15" s="18">
        <v>3377.52</v>
      </c>
      <c r="AC15" s="19">
        <v>429.82</v>
      </c>
      <c r="AD15" s="20">
        <v>-297.23</v>
      </c>
      <c r="AE15" s="18">
        <v>0</v>
      </c>
      <c r="AF15" s="19">
        <v>0</v>
      </c>
      <c r="AG15" s="20">
        <v>0</v>
      </c>
      <c r="AH15" s="18">
        <v>0</v>
      </c>
      <c r="AI15" s="19">
        <v>0</v>
      </c>
      <c r="AJ15" s="20">
        <v>0</v>
      </c>
      <c r="AK15" s="18">
        <v>0</v>
      </c>
      <c r="AL15" s="19">
        <v>0</v>
      </c>
      <c r="AM15" s="20">
        <v>0</v>
      </c>
      <c r="AN15" s="18">
        <v>0</v>
      </c>
      <c r="AO15" s="19">
        <v>0</v>
      </c>
      <c r="AP15" s="20">
        <v>0</v>
      </c>
      <c r="AQ15" s="89">
        <v>0</v>
      </c>
      <c r="AR15" s="90">
        <v>0</v>
      </c>
      <c r="AS15" s="91">
        <v>0</v>
      </c>
      <c r="AT15" s="89">
        <v>0</v>
      </c>
      <c r="AU15" s="90">
        <v>0</v>
      </c>
      <c r="AV15" s="91">
        <v>0</v>
      </c>
    </row>
    <row r="16" spans="1:48" x14ac:dyDescent="0.25">
      <c r="A16" s="168">
        <v>13</v>
      </c>
      <c r="B16" s="169" t="s">
        <v>155</v>
      </c>
      <c r="C16" s="170">
        <v>173</v>
      </c>
      <c r="D16" s="94">
        <v>3.8959999999999999</v>
      </c>
      <c r="E16" s="94" t="s">
        <v>523</v>
      </c>
      <c r="F16" s="49">
        <v>41603</v>
      </c>
      <c r="G16" s="49">
        <v>41603</v>
      </c>
      <c r="H16" s="48" t="s">
        <v>333</v>
      </c>
      <c r="I16" s="46">
        <f t="shared" ref="I16:I29" si="4">M16+P16+S16+V16+Y16+AB16+AE16+AH16+AK16+AN16+AQ16+AT16</f>
        <v>2301533</v>
      </c>
      <c r="J16" s="15">
        <f t="shared" ref="J16:J29" si="5">N16+Q16+T16+W16+Z16+AC16+AF16+AI16+AL16+AO16+AR16+AU16</f>
        <v>284331.38</v>
      </c>
      <c r="K16" s="16">
        <f t="shared" si="2"/>
        <v>0.12353999703675768</v>
      </c>
      <c r="L16" s="11">
        <f t="shared" ref="L16:L29" si="6">O16+R16+U16+X16+AA16+AD16+AG16+AJ16+AM16+AP16+AS16+AV16</f>
        <v>25012.2</v>
      </c>
      <c r="M16" s="18">
        <v>0</v>
      </c>
      <c r="N16" s="19">
        <v>0</v>
      </c>
      <c r="O16" s="20">
        <v>0</v>
      </c>
      <c r="P16" s="18">
        <v>2079935.6</v>
      </c>
      <c r="Q16" s="19">
        <v>256955.24</v>
      </c>
      <c r="R16" s="20">
        <v>36124.22</v>
      </c>
      <c r="S16" s="18">
        <v>221597.4</v>
      </c>
      <c r="T16" s="19">
        <v>27376.14</v>
      </c>
      <c r="U16" s="20">
        <v>-11112.02</v>
      </c>
      <c r="V16" s="18">
        <v>0</v>
      </c>
      <c r="W16" s="19">
        <v>0</v>
      </c>
      <c r="X16" s="20">
        <v>0</v>
      </c>
      <c r="Y16" s="18">
        <v>0</v>
      </c>
      <c r="Z16" s="19">
        <v>0</v>
      </c>
      <c r="AA16" s="20">
        <v>0</v>
      </c>
      <c r="AB16" s="18">
        <v>0</v>
      </c>
      <c r="AC16" s="18">
        <v>0</v>
      </c>
      <c r="AD16" s="18">
        <v>0</v>
      </c>
      <c r="AE16" s="18">
        <v>0</v>
      </c>
      <c r="AF16" s="19">
        <v>0</v>
      </c>
      <c r="AG16" s="20">
        <v>0</v>
      </c>
      <c r="AH16" s="18">
        <v>0</v>
      </c>
      <c r="AI16" s="19">
        <v>0</v>
      </c>
      <c r="AJ16" s="20">
        <v>0</v>
      </c>
      <c r="AK16" s="18">
        <v>0</v>
      </c>
      <c r="AL16" s="19">
        <v>0</v>
      </c>
      <c r="AM16" s="20">
        <v>0</v>
      </c>
      <c r="AN16" s="18">
        <v>0</v>
      </c>
      <c r="AO16" s="19">
        <v>0</v>
      </c>
      <c r="AP16" s="20">
        <v>0</v>
      </c>
      <c r="AQ16" s="89">
        <v>0</v>
      </c>
      <c r="AR16" s="90">
        <v>0</v>
      </c>
      <c r="AS16" s="91">
        <v>0</v>
      </c>
      <c r="AT16" s="89">
        <v>0</v>
      </c>
      <c r="AU16" s="90">
        <v>0</v>
      </c>
      <c r="AV16" s="91">
        <v>0</v>
      </c>
    </row>
    <row r="17" spans="1:48" x14ac:dyDescent="0.25">
      <c r="A17" s="168">
        <v>14</v>
      </c>
      <c r="B17" s="169" t="s">
        <v>409</v>
      </c>
      <c r="C17" s="170">
        <v>182</v>
      </c>
      <c r="D17" s="94">
        <v>0.4</v>
      </c>
      <c r="E17" s="94" t="s">
        <v>523</v>
      </c>
      <c r="F17" s="49">
        <v>41110</v>
      </c>
      <c r="G17" s="49">
        <v>41110</v>
      </c>
      <c r="H17" s="48" t="s">
        <v>166</v>
      </c>
      <c r="I17" s="46">
        <f t="shared" si="4"/>
        <v>312631.60000000003</v>
      </c>
      <c r="J17" s="15">
        <f t="shared" si="5"/>
        <v>43421.4</v>
      </c>
      <c r="K17" s="16">
        <f t="shared" si="2"/>
        <v>0.13888999064713867</v>
      </c>
      <c r="L17" s="11">
        <f t="shared" si="6"/>
        <v>-1992.77</v>
      </c>
      <c r="M17" s="18">
        <v>247590.7</v>
      </c>
      <c r="N17" s="19">
        <v>34387.870000000003</v>
      </c>
      <c r="O17" s="20">
        <v>-2307</v>
      </c>
      <c r="P17" s="18">
        <v>65040.9</v>
      </c>
      <c r="Q17" s="19">
        <v>9033.5300000000007</v>
      </c>
      <c r="R17" s="20">
        <v>314.23</v>
      </c>
      <c r="S17" s="18">
        <v>0</v>
      </c>
      <c r="T17" s="19">
        <v>0</v>
      </c>
      <c r="U17" s="20">
        <v>0</v>
      </c>
      <c r="V17" s="18">
        <v>0</v>
      </c>
      <c r="W17" s="19">
        <v>0</v>
      </c>
      <c r="X17" s="20">
        <v>0</v>
      </c>
      <c r="Y17" s="18">
        <v>0</v>
      </c>
      <c r="Z17" s="19">
        <v>0</v>
      </c>
      <c r="AA17" s="20">
        <v>0</v>
      </c>
      <c r="AB17" s="18">
        <v>0</v>
      </c>
      <c r="AC17" s="18">
        <v>0</v>
      </c>
      <c r="AD17" s="18">
        <v>0</v>
      </c>
      <c r="AE17" s="18">
        <v>0</v>
      </c>
      <c r="AF17" s="19">
        <v>0</v>
      </c>
      <c r="AG17" s="20">
        <v>0</v>
      </c>
      <c r="AH17" s="18">
        <v>0</v>
      </c>
      <c r="AI17" s="19">
        <v>0</v>
      </c>
      <c r="AJ17" s="20">
        <v>0</v>
      </c>
      <c r="AK17" s="18">
        <v>0</v>
      </c>
      <c r="AL17" s="19">
        <v>0</v>
      </c>
      <c r="AM17" s="20">
        <v>0</v>
      </c>
      <c r="AN17" s="18">
        <v>0</v>
      </c>
      <c r="AO17" s="19">
        <v>0</v>
      </c>
      <c r="AP17" s="20">
        <v>0</v>
      </c>
      <c r="AQ17" s="89">
        <v>0</v>
      </c>
      <c r="AR17" s="90">
        <v>0</v>
      </c>
      <c r="AS17" s="91">
        <v>0</v>
      </c>
      <c r="AT17" s="89">
        <v>0</v>
      </c>
      <c r="AU17" s="90">
        <v>0</v>
      </c>
      <c r="AV17" s="91">
        <v>0</v>
      </c>
    </row>
    <row r="18" spans="1:48" x14ac:dyDescent="0.25">
      <c r="A18" s="168">
        <v>15</v>
      </c>
      <c r="B18" s="169" t="s">
        <v>410</v>
      </c>
      <c r="C18" s="170">
        <v>183</v>
      </c>
      <c r="D18" s="94">
        <v>0.32</v>
      </c>
      <c r="E18" s="94" t="s">
        <v>523</v>
      </c>
      <c r="F18" s="49">
        <v>41081</v>
      </c>
      <c r="G18" s="49">
        <v>41081</v>
      </c>
      <c r="H18" s="48" t="s">
        <v>167</v>
      </c>
      <c r="I18" s="46">
        <f t="shared" si="4"/>
        <v>222917.54399999999</v>
      </c>
      <c r="J18" s="15">
        <f t="shared" si="5"/>
        <v>32084.52</v>
      </c>
      <c r="K18" s="16">
        <f t="shared" si="2"/>
        <v>0.14392999054394751</v>
      </c>
      <c r="L18" s="11">
        <f t="shared" si="6"/>
        <v>215.79999999999998</v>
      </c>
      <c r="M18" s="18">
        <v>178228.82399999999</v>
      </c>
      <c r="N18" s="19">
        <v>25652.47</v>
      </c>
      <c r="O18" s="20">
        <v>-249.02</v>
      </c>
      <c r="P18" s="18">
        <v>44688.72</v>
      </c>
      <c r="Q18" s="19">
        <v>6432.05</v>
      </c>
      <c r="R18" s="20">
        <v>464.82</v>
      </c>
      <c r="S18" s="18">
        <v>0</v>
      </c>
      <c r="T18" s="19">
        <v>0</v>
      </c>
      <c r="U18" s="20">
        <v>0</v>
      </c>
      <c r="V18" s="18">
        <v>0</v>
      </c>
      <c r="W18" s="19">
        <v>0</v>
      </c>
      <c r="X18" s="20">
        <v>0</v>
      </c>
      <c r="Y18" s="18">
        <v>0</v>
      </c>
      <c r="Z18" s="19">
        <v>0</v>
      </c>
      <c r="AA18" s="20">
        <v>0</v>
      </c>
      <c r="AB18" s="18">
        <v>0</v>
      </c>
      <c r="AC18" s="18">
        <v>0</v>
      </c>
      <c r="AD18" s="18">
        <v>0</v>
      </c>
      <c r="AE18" s="18">
        <v>0</v>
      </c>
      <c r="AF18" s="19">
        <v>0</v>
      </c>
      <c r="AG18" s="20">
        <v>0</v>
      </c>
      <c r="AH18" s="18">
        <v>0</v>
      </c>
      <c r="AI18" s="19">
        <v>0</v>
      </c>
      <c r="AJ18" s="20">
        <v>0</v>
      </c>
      <c r="AK18" s="18">
        <v>0</v>
      </c>
      <c r="AL18" s="19">
        <v>0</v>
      </c>
      <c r="AM18" s="20">
        <v>0</v>
      </c>
      <c r="AN18" s="18">
        <v>0</v>
      </c>
      <c r="AO18" s="19">
        <v>0</v>
      </c>
      <c r="AP18" s="20">
        <v>0</v>
      </c>
      <c r="AQ18" s="89">
        <v>0</v>
      </c>
      <c r="AR18" s="90">
        <v>0</v>
      </c>
      <c r="AS18" s="91">
        <v>0</v>
      </c>
      <c r="AT18" s="89">
        <v>0</v>
      </c>
      <c r="AU18" s="90">
        <v>0</v>
      </c>
      <c r="AV18" s="91">
        <v>0</v>
      </c>
    </row>
    <row r="19" spans="1:48" x14ac:dyDescent="0.25">
      <c r="A19" s="168">
        <v>16</v>
      </c>
      <c r="B19" s="169" t="s">
        <v>156</v>
      </c>
      <c r="C19" s="170">
        <v>218</v>
      </c>
      <c r="D19" s="94">
        <v>1.9990000000000001</v>
      </c>
      <c r="E19" s="94" t="s">
        <v>523</v>
      </c>
      <c r="F19" s="49">
        <v>41222</v>
      </c>
      <c r="G19" s="49">
        <v>41222</v>
      </c>
      <c r="H19" s="48" t="s">
        <v>168</v>
      </c>
      <c r="I19" s="46">
        <f t="shared" si="4"/>
        <v>1415864.3997</v>
      </c>
      <c r="J19" s="15">
        <f t="shared" si="5"/>
        <v>182703.13999999998</v>
      </c>
      <c r="K19" s="16">
        <f t="shared" si="2"/>
        <v>0.12903999849047126</v>
      </c>
      <c r="L19" s="11">
        <f t="shared" si="6"/>
        <v>-20264.41</v>
      </c>
      <c r="M19" s="18">
        <v>1407092.9997</v>
      </c>
      <c r="N19" s="19">
        <v>181571.28</v>
      </c>
      <c r="O19" s="20">
        <v>-20103.21</v>
      </c>
      <c r="P19" s="18">
        <v>8771.4</v>
      </c>
      <c r="Q19" s="19">
        <v>1131.8599999999999</v>
      </c>
      <c r="R19" s="20">
        <v>-161.19999999999999</v>
      </c>
      <c r="S19" s="18">
        <v>0</v>
      </c>
      <c r="T19" s="19">
        <v>0</v>
      </c>
      <c r="U19" s="20">
        <v>0</v>
      </c>
      <c r="V19" s="18">
        <v>0</v>
      </c>
      <c r="W19" s="19">
        <v>0</v>
      </c>
      <c r="X19" s="20">
        <v>0</v>
      </c>
      <c r="Y19" s="18">
        <v>0</v>
      </c>
      <c r="Z19" s="19">
        <v>0</v>
      </c>
      <c r="AA19" s="20">
        <v>0</v>
      </c>
      <c r="AB19" s="18">
        <v>0</v>
      </c>
      <c r="AC19" s="18">
        <v>0</v>
      </c>
      <c r="AD19" s="18">
        <v>0</v>
      </c>
      <c r="AE19" s="18">
        <v>0</v>
      </c>
      <c r="AF19" s="19">
        <v>0</v>
      </c>
      <c r="AG19" s="20">
        <v>0</v>
      </c>
      <c r="AH19" s="18">
        <v>0</v>
      </c>
      <c r="AI19" s="19">
        <v>0</v>
      </c>
      <c r="AJ19" s="20">
        <v>0</v>
      </c>
      <c r="AK19" s="18">
        <v>0</v>
      </c>
      <c r="AL19" s="19">
        <v>0</v>
      </c>
      <c r="AM19" s="20">
        <v>0</v>
      </c>
      <c r="AN19" s="18">
        <v>0</v>
      </c>
      <c r="AO19" s="19">
        <v>0</v>
      </c>
      <c r="AP19" s="20">
        <v>0</v>
      </c>
      <c r="AQ19" s="89">
        <v>0</v>
      </c>
      <c r="AR19" s="90">
        <v>0</v>
      </c>
      <c r="AS19" s="91">
        <v>0</v>
      </c>
      <c r="AT19" s="89">
        <v>0</v>
      </c>
      <c r="AU19" s="90">
        <v>0</v>
      </c>
      <c r="AV19" s="91">
        <v>0</v>
      </c>
    </row>
    <row r="20" spans="1:48" x14ac:dyDescent="0.25">
      <c r="A20" s="168">
        <v>17</v>
      </c>
      <c r="B20" s="169" t="s">
        <v>404</v>
      </c>
      <c r="C20" s="170">
        <v>238</v>
      </c>
      <c r="D20" s="94">
        <v>0.99</v>
      </c>
      <c r="E20" s="94" t="s">
        <v>523</v>
      </c>
      <c r="F20" s="49">
        <v>41015</v>
      </c>
      <c r="G20" s="49">
        <v>41015</v>
      </c>
      <c r="H20" s="48" t="s">
        <v>464</v>
      </c>
      <c r="I20" s="46">
        <f t="shared" si="4"/>
        <v>705596.8</v>
      </c>
      <c r="J20" s="15">
        <f t="shared" si="5"/>
        <v>98261.41</v>
      </c>
      <c r="K20" s="16">
        <f t="shared" ref="K20:K28" si="7">J20/I20</f>
        <v>0.13925999947845569</v>
      </c>
      <c r="L20" s="11">
        <f t="shared" si="6"/>
        <v>20460.07</v>
      </c>
      <c r="M20" s="18">
        <v>0</v>
      </c>
      <c r="N20" s="19">
        <v>0</v>
      </c>
      <c r="O20" s="20">
        <v>0</v>
      </c>
      <c r="P20" s="18">
        <v>642304.5</v>
      </c>
      <c r="Q20" s="19">
        <v>89447.32</v>
      </c>
      <c r="R20" s="20">
        <v>22657.93</v>
      </c>
      <c r="S20" s="18">
        <v>63292.3</v>
      </c>
      <c r="T20" s="19">
        <v>8814.09</v>
      </c>
      <c r="U20" s="20">
        <v>-2197.86</v>
      </c>
      <c r="V20" s="18">
        <v>0</v>
      </c>
      <c r="W20" s="19">
        <v>0</v>
      </c>
      <c r="X20" s="20">
        <v>0</v>
      </c>
      <c r="Y20" s="18">
        <v>0</v>
      </c>
      <c r="Z20" s="19">
        <v>0</v>
      </c>
      <c r="AA20" s="20">
        <v>0</v>
      </c>
      <c r="AB20" s="18">
        <v>0</v>
      </c>
      <c r="AC20" s="18">
        <v>0</v>
      </c>
      <c r="AD20" s="18">
        <v>0</v>
      </c>
      <c r="AE20" s="18">
        <v>0</v>
      </c>
      <c r="AF20" s="19">
        <v>0</v>
      </c>
      <c r="AG20" s="20">
        <v>0</v>
      </c>
      <c r="AH20" s="18">
        <v>0</v>
      </c>
      <c r="AI20" s="19">
        <v>0</v>
      </c>
      <c r="AJ20" s="20">
        <v>0</v>
      </c>
      <c r="AK20" s="18">
        <v>0</v>
      </c>
      <c r="AL20" s="19">
        <v>0</v>
      </c>
      <c r="AM20" s="20">
        <v>0</v>
      </c>
      <c r="AN20" s="18">
        <v>0</v>
      </c>
      <c r="AO20" s="19">
        <v>0</v>
      </c>
      <c r="AP20" s="20">
        <v>0</v>
      </c>
      <c r="AQ20" s="89">
        <v>0</v>
      </c>
      <c r="AR20" s="90">
        <v>0</v>
      </c>
      <c r="AS20" s="91">
        <v>0</v>
      </c>
      <c r="AT20" s="89">
        <v>0</v>
      </c>
      <c r="AU20" s="90">
        <v>0</v>
      </c>
      <c r="AV20" s="91">
        <v>0</v>
      </c>
    </row>
    <row r="21" spans="1:48" x14ac:dyDescent="0.25">
      <c r="A21" s="168">
        <v>18</v>
      </c>
      <c r="B21" s="169" t="s">
        <v>407</v>
      </c>
      <c r="C21" s="170">
        <v>239</v>
      </c>
      <c r="D21" s="94">
        <v>0.99</v>
      </c>
      <c r="E21" s="94" t="s">
        <v>523</v>
      </c>
      <c r="F21" s="49">
        <v>41061</v>
      </c>
      <c r="G21" s="49">
        <v>41061</v>
      </c>
      <c r="H21" s="48" t="s">
        <v>459</v>
      </c>
      <c r="I21" s="46">
        <f t="shared" si="4"/>
        <v>681019.20000000007</v>
      </c>
      <c r="J21" s="15">
        <f t="shared" si="5"/>
        <v>97167.82</v>
      </c>
      <c r="K21" s="16">
        <f t="shared" si="7"/>
        <v>0.14268000079880272</v>
      </c>
      <c r="L21" s="11">
        <f t="shared" si="6"/>
        <v>21419.71</v>
      </c>
      <c r="M21" s="89">
        <v>0</v>
      </c>
      <c r="N21" s="90">
        <v>0</v>
      </c>
      <c r="O21" s="91">
        <v>0</v>
      </c>
      <c r="P21" s="89">
        <v>617298.9</v>
      </c>
      <c r="Q21" s="19">
        <v>88076.21</v>
      </c>
      <c r="R21" s="20">
        <v>23372.66</v>
      </c>
      <c r="S21" s="18">
        <v>63720.3</v>
      </c>
      <c r="T21" s="19">
        <v>9091.61</v>
      </c>
      <c r="U21" s="20">
        <v>-1952.95</v>
      </c>
      <c r="V21" s="18">
        <v>0</v>
      </c>
      <c r="W21" s="19">
        <v>0</v>
      </c>
      <c r="X21" s="20">
        <v>0</v>
      </c>
      <c r="Y21" s="18">
        <v>0</v>
      </c>
      <c r="Z21" s="19">
        <v>0</v>
      </c>
      <c r="AA21" s="20">
        <v>0</v>
      </c>
      <c r="AB21" s="18">
        <v>0</v>
      </c>
      <c r="AC21" s="18">
        <v>0</v>
      </c>
      <c r="AD21" s="18">
        <v>0</v>
      </c>
      <c r="AE21" s="18">
        <v>0</v>
      </c>
      <c r="AF21" s="19">
        <v>0</v>
      </c>
      <c r="AG21" s="20">
        <v>0</v>
      </c>
      <c r="AH21" s="18">
        <v>0</v>
      </c>
      <c r="AI21" s="19">
        <v>0</v>
      </c>
      <c r="AJ21" s="20">
        <v>0</v>
      </c>
      <c r="AK21" s="18">
        <v>0</v>
      </c>
      <c r="AL21" s="19">
        <v>0</v>
      </c>
      <c r="AM21" s="20">
        <v>0</v>
      </c>
      <c r="AN21" s="18">
        <v>0</v>
      </c>
      <c r="AO21" s="19">
        <v>0</v>
      </c>
      <c r="AP21" s="20">
        <v>0</v>
      </c>
      <c r="AQ21" s="89">
        <v>0</v>
      </c>
      <c r="AR21" s="90">
        <v>0</v>
      </c>
      <c r="AS21" s="91">
        <v>0</v>
      </c>
      <c r="AT21" s="89">
        <v>0</v>
      </c>
      <c r="AU21" s="90">
        <v>0</v>
      </c>
      <c r="AV21" s="91">
        <v>0</v>
      </c>
    </row>
    <row r="22" spans="1:48" x14ac:dyDescent="0.25">
      <c r="A22" s="168">
        <v>19</v>
      </c>
      <c r="B22" s="169" t="s">
        <v>411</v>
      </c>
      <c r="C22" s="170">
        <v>14</v>
      </c>
      <c r="D22" s="94">
        <v>0.2</v>
      </c>
      <c r="E22" s="94" t="s">
        <v>523</v>
      </c>
      <c r="F22" s="49">
        <v>41100</v>
      </c>
      <c r="G22" s="49">
        <v>41100</v>
      </c>
      <c r="H22" s="48" t="s">
        <v>169</v>
      </c>
      <c r="I22" s="46">
        <f t="shared" si="4"/>
        <v>0</v>
      </c>
      <c r="J22" s="15">
        <f t="shared" si="5"/>
        <v>0</v>
      </c>
      <c r="K22" s="16" t="e">
        <f t="shared" si="7"/>
        <v>#DIV/0!</v>
      </c>
      <c r="L22" s="11">
        <f t="shared" si="6"/>
        <v>0</v>
      </c>
      <c r="M22" s="89">
        <v>0</v>
      </c>
      <c r="N22" s="90">
        <v>0</v>
      </c>
      <c r="O22" s="91">
        <v>0</v>
      </c>
      <c r="P22" s="89">
        <v>0</v>
      </c>
      <c r="Q22" s="19">
        <v>0</v>
      </c>
      <c r="R22" s="20">
        <v>0</v>
      </c>
      <c r="S22" s="18">
        <v>0</v>
      </c>
      <c r="T22" s="19">
        <v>0</v>
      </c>
      <c r="U22" s="20">
        <v>0</v>
      </c>
      <c r="V22" s="18">
        <v>0</v>
      </c>
      <c r="W22" s="19">
        <v>0</v>
      </c>
      <c r="X22" s="20">
        <v>0</v>
      </c>
      <c r="Y22" s="18">
        <v>0</v>
      </c>
      <c r="Z22" s="19">
        <v>0</v>
      </c>
      <c r="AA22" s="20">
        <v>0</v>
      </c>
      <c r="AB22" s="18">
        <v>0</v>
      </c>
      <c r="AC22" s="18">
        <v>0</v>
      </c>
      <c r="AD22" s="18">
        <v>0</v>
      </c>
      <c r="AE22" s="18">
        <v>0</v>
      </c>
      <c r="AF22" s="19">
        <v>0</v>
      </c>
      <c r="AG22" s="20">
        <v>0</v>
      </c>
      <c r="AH22" s="18">
        <v>0</v>
      </c>
      <c r="AI22" s="19">
        <v>0</v>
      </c>
      <c r="AJ22" s="20">
        <v>0</v>
      </c>
      <c r="AK22" s="18">
        <v>0</v>
      </c>
      <c r="AL22" s="19">
        <v>0</v>
      </c>
      <c r="AM22" s="20">
        <v>0</v>
      </c>
      <c r="AN22" s="18">
        <v>0</v>
      </c>
      <c r="AO22" s="19">
        <v>0</v>
      </c>
      <c r="AP22" s="20">
        <v>0</v>
      </c>
      <c r="AQ22" s="89">
        <v>0</v>
      </c>
      <c r="AR22" s="90">
        <v>0</v>
      </c>
      <c r="AS22" s="91">
        <v>0</v>
      </c>
      <c r="AT22" s="89">
        <v>0</v>
      </c>
      <c r="AU22" s="90">
        <v>0</v>
      </c>
      <c r="AV22" s="91">
        <v>0</v>
      </c>
    </row>
    <row r="23" spans="1:48" x14ac:dyDescent="0.25">
      <c r="A23" s="168">
        <v>20</v>
      </c>
      <c r="B23" s="169" t="s">
        <v>412</v>
      </c>
      <c r="C23" s="170">
        <v>15</v>
      </c>
      <c r="D23" s="94">
        <v>0.84</v>
      </c>
      <c r="E23" s="94" t="s">
        <v>523</v>
      </c>
      <c r="F23" s="49">
        <v>40234</v>
      </c>
      <c r="G23" s="49">
        <v>40234</v>
      </c>
      <c r="H23" s="48" t="s">
        <v>170</v>
      </c>
      <c r="I23" s="46">
        <f t="shared" si="4"/>
        <v>0</v>
      </c>
      <c r="J23" s="15">
        <f t="shared" si="5"/>
        <v>0</v>
      </c>
      <c r="K23" s="16" t="e">
        <f t="shared" si="7"/>
        <v>#DIV/0!</v>
      </c>
      <c r="L23" s="11">
        <f t="shared" si="6"/>
        <v>0</v>
      </c>
      <c r="M23" s="89">
        <v>0</v>
      </c>
      <c r="N23" s="90">
        <v>0</v>
      </c>
      <c r="O23" s="91">
        <v>0</v>
      </c>
      <c r="P23" s="89">
        <v>0</v>
      </c>
      <c r="Q23" s="19">
        <v>0</v>
      </c>
      <c r="R23" s="20">
        <v>0</v>
      </c>
      <c r="S23" s="18">
        <v>0</v>
      </c>
      <c r="T23" s="19">
        <v>0</v>
      </c>
      <c r="U23" s="20">
        <v>0</v>
      </c>
      <c r="V23" s="18">
        <v>0</v>
      </c>
      <c r="W23" s="19">
        <v>0</v>
      </c>
      <c r="X23" s="20">
        <v>0</v>
      </c>
      <c r="Y23" s="18">
        <v>0</v>
      </c>
      <c r="Z23" s="19">
        <v>0</v>
      </c>
      <c r="AA23" s="20">
        <v>0</v>
      </c>
      <c r="AB23" s="18">
        <v>0</v>
      </c>
      <c r="AC23" s="18">
        <v>0</v>
      </c>
      <c r="AD23" s="18">
        <v>0</v>
      </c>
      <c r="AE23" s="18">
        <v>0</v>
      </c>
      <c r="AF23" s="19">
        <v>0</v>
      </c>
      <c r="AG23" s="20">
        <v>0</v>
      </c>
      <c r="AH23" s="18">
        <v>0</v>
      </c>
      <c r="AI23" s="19">
        <v>0</v>
      </c>
      <c r="AJ23" s="20">
        <v>0</v>
      </c>
      <c r="AK23" s="18">
        <v>0</v>
      </c>
      <c r="AL23" s="19">
        <v>0</v>
      </c>
      <c r="AM23" s="20">
        <v>0</v>
      </c>
      <c r="AN23" s="18">
        <v>0</v>
      </c>
      <c r="AO23" s="19">
        <v>0</v>
      </c>
      <c r="AP23" s="20">
        <v>0</v>
      </c>
      <c r="AQ23" s="89">
        <v>0</v>
      </c>
      <c r="AR23" s="90">
        <v>0</v>
      </c>
      <c r="AS23" s="91">
        <v>0</v>
      </c>
      <c r="AT23" s="89">
        <v>0</v>
      </c>
      <c r="AU23" s="90">
        <v>0</v>
      </c>
      <c r="AV23" s="91">
        <v>0</v>
      </c>
    </row>
    <row r="24" spans="1:48" x14ac:dyDescent="0.25">
      <c r="A24" s="168">
        <v>21</v>
      </c>
      <c r="B24" s="169" t="s">
        <v>413</v>
      </c>
      <c r="C24" s="170">
        <v>13</v>
      </c>
      <c r="D24" s="94">
        <v>0.2</v>
      </c>
      <c r="E24" s="94" t="s">
        <v>523</v>
      </c>
      <c r="F24" s="49">
        <v>41064</v>
      </c>
      <c r="G24" s="49">
        <v>41064</v>
      </c>
      <c r="H24" s="48" t="s">
        <v>171</v>
      </c>
      <c r="I24" s="46">
        <f t="shared" si="4"/>
        <v>0</v>
      </c>
      <c r="J24" s="15">
        <f t="shared" si="5"/>
        <v>0</v>
      </c>
      <c r="K24" s="16" t="e">
        <f t="shared" si="7"/>
        <v>#DIV/0!</v>
      </c>
      <c r="L24" s="11">
        <f t="shared" si="6"/>
        <v>0</v>
      </c>
      <c r="M24" s="18">
        <v>0</v>
      </c>
      <c r="N24" s="19">
        <v>0</v>
      </c>
      <c r="O24" s="20">
        <v>0</v>
      </c>
      <c r="P24" s="18">
        <v>0</v>
      </c>
      <c r="Q24" s="19">
        <v>0</v>
      </c>
      <c r="R24" s="20">
        <v>0</v>
      </c>
      <c r="S24" s="18">
        <v>0</v>
      </c>
      <c r="T24" s="19">
        <v>0</v>
      </c>
      <c r="U24" s="20">
        <v>0</v>
      </c>
      <c r="V24" s="18">
        <v>0</v>
      </c>
      <c r="W24" s="19">
        <v>0</v>
      </c>
      <c r="X24" s="20">
        <v>0</v>
      </c>
      <c r="Y24" s="18">
        <v>0</v>
      </c>
      <c r="Z24" s="19">
        <v>0</v>
      </c>
      <c r="AA24" s="20">
        <v>0</v>
      </c>
      <c r="AB24" s="18">
        <v>0</v>
      </c>
      <c r="AC24" s="18">
        <v>0</v>
      </c>
      <c r="AD24" s="18">
        <v>0</v>
      </c>
      <c r="AE24" s="18">
        <v>0</v>
      </c>
      <c r="AF24" s="19">
        <v>0</v>
      </c>
      <c r="AG24" s="20">
        <v>0</v>
      </c>
      <c r="AH24" s="18">
        <v>0</v>
      </c>
      <c r="AI24" s="19">
        <v>0</v>
      </c>
      <c r="AJ24" s="20">
        <v>0</v>
      </c>
      <c r="AK24" s="18">
        <v>0</v>
      </c>
      <c r="AL24" s="19">
        <v>0</v>
      </c>
      <c r="AM24" s="20">
        <v>0</v>
      </c>
      <c r="AN24" s="18">
        <v>0</v>
      </c>
      <c r="AO24" s="19">
        <v>0</v>
      </c>
      <c r="AP24" s="20">
        <v>0</v>
      </c>
      <c r="AQ24" s="89">
        <v>0</v>
      </c>
      <c r="AR24" s="90">
        <v>0</v>
      </c>
      <c r="AS24" s="91">
        <v>0</v>
      </c>
      <c r="AT24" s="89">
        <v>0</v>
      </c>
      <c r="AU24" s="90">
        <v>0</v>
      </c>
      <c r="AV24" s="91">
        <v>0</v>
      </c>
    </row>
    <row r="25" spans="1:48" x14ac:dyDescent="0.25">
      <c r="A25" s="168">
        <v>22</v>
      </c>
      <c r="B25" s="169" t="s">
        <v>520</v>
      </c>
      <c r="C25" s="170">
        <v>382</v>
      </c>
      <c r="D25" s="94">
        <v>1.6719999999999999</v>
      </c>
      <c r="E25" s="94" t="s">
        <v>523</v>
      </c>
      <c r="F25" s="171">
        <v>41898</v>
      </c>
      <c r="G25" s="171">
        <v>41898</v>
      </c>
      <c r="H25" s="48" t="s">
        <v>334</v>
      </c>
      <c r="I25" s="46">
        <f t="shared" si="4"/>
        <v>3994212.8</v>
      </c>
      <c r="J25" s="15">
        <f t="shared" si="5"/>
        <v>515413.22000000003</v>
      </c>
      <c r="K25" s="16">
        <f t="shared" si="7"/>
        <v>0.12904000007210434</v>
      </c>
      <c r="L25" s="11">
        <f t="shared" si="6"/>
        <v>-11338.760000000002</v>
      </c>
      <c r="M25" s="18">
        <v>1095353.2</v>
      </c>
      <c r="N25" s="19">
        <v>141344.38</v>
      </c>
      <c r="O25" s="20">
        <v>-15965.95</v>
      </c>
      <c r="P25" s="18">
        <v>972034</v>
      </c>
      <c r="Q25" s="19">
        <v>125431.27</v>
      </c>
      <c r="R25" s="20">
        <v>22889.51</v>
      </c>
      <c r="S25" s="18">
        <v>1079037.6000000001</v>
      </c>
      <c r="T25" s="19">
        <v>139239.01</v>
      </c>
      <c r="U25" s="20">
        <v>-41588.239999999998</v>
      </c>
      <c r="V25" s="18">
        <v>847788</v>
      </c>
      <c r="W25" s="19">
        <v>109398.56</v>
      </c>
      <c r="X25" s="20">
        <v>23325.919999999998</v>
      </c>
      <c r="Y25" s="18">
        <v>0</v>
      </c>
      <c r="Z25" s="19">
        <v>0</v>
      </c>
      <c r="AA25" s="20">
        <v>0</v>
      </c>
      <c r="AB25" s="18">
        <v>0</v>
      </c>
      <c r="AC25" s="18">
        <v>0</v>
      </c>
      <c r="AD25" s="18">
        <v>0</v>
      </c>
      <c r="AE25" s="18">
        <v>0</v>
      </c>
      <c r="AF25" s="19">
        <v>0</v>
      </c>
      <c r="AG25" s="20">
        <v>0</v>
      </c>
      <c r="AH25" s="18">
        <v>0</v>
      </c>
      <c r="AI25" s="19">
        <v>0</v>
      </c>
      <c r="AJ25" s="20">
        <v>0</v>
      </c>
      <c r="AK25" s="18">
        <v>0</v>
      </c>
      <c r="AL25" s="19">
        <v>0</v>
      </c>
      <c r="AM25" s="20">
        <v>0</v>
      </c>
      <c r="AN25" s="18">
        <v>0</v>
      </c>
      <c r="AO25" s="19">
        <v>0</v>
      </c>
      <c r="AP25" s="20">
        <v>0</v>
      </c>
      <c r="AQ25" s="89">
        <v>0</v>
      </c>
      <c r="AR25" s="90">
        <v>0</v>
      </c>
      <c r="AS25" s="91">
        <v>0</v>
      </c>
      <c r="AT25" s="89">
        <v>0</v>
      </c>
      <c r="AU25" s="90">
        <v>0</v>
      </c>
      <c r="AV25" s="91">
        <v>0</v>
      </c>
    </row>
    <row r="26" spans="1:48" x14ac:dyDescent="0.25">
      <c r="A26" s="168">
        <v>23</v>
      </c>
      <c r="B26" s="169" t="s">
        <v>521</v>
      </c>
      <c r="C26" s="170">
        <v>16</v>
      </c>
      <c r="D26" s="94">
        <v>3.9</v>
      </c>
      <c r="E26" s="94" t="s">
        <v>523</v>
      </c>
      <c r="F26" s="49">
        <v>41381</v>
      </c>
      <c r="G26" s="49">
        <v>41381</v>
      </c>
      <c r="H26" s="48" t="s">
        <v>172</v>
      </c>
      <c r="I26" s="46">
        <f t="shared" si="4"/>
        <v>8628803.6999999993</v>
      </c>
      <c r="J26" s="15">
        <f t="shared" si="5"/>
        <v>1066002.4000000001</v>
      </c>
      <c r="K26" s="16">
        <f t="shared" si="7"/>
        <v>0.12353999894562444</v>
      </c>
      <c r="L26" s="11">
        <f t="shared" si="6"/>
        <v>-115677.56</v>
      </c>
      <c r="M26" s="18">
        <v>2458038</v>
      </c>
      <c r="N26" s="19">
        <v>303666.01</v>
      </c>
      <c r="O26" s="20">
        <v>-48995.98</v>
      </c>
      <c r="P26" s="18">
        <v>1317471.6000000001</v>
      </c>
      <c r="Q26" s="19">
        <v>162760.44</v>
      </c>
      <c r="R26" s="20">
        <v>4833.03</v>
      </c>
      <c r="S26" s="18">
        <v>2467590.6</v>
      </c>
      <c r="T26" s="19">
        <v>304846.14</v>
      </c>
      <c r="U26" s="20">
        <v>-108073.54</v>
      </c>
      <c r="V26" s="18">
        <v>2385703.5</v>
      </c>
      <c r="W26" s="19">
        <v>294729.81</v>
      </c>
      <c r="X26" s="20">
        <v>36558.93</v>
      </c>
      <c r="Y26" s="18">
        <v>0</v>
      </c>
      <c r="Z26" s="19">
        <v>0</v>
      </c>
      <c r="AA26" s="20">
        <v>0</v>
      </c>
      <c r="AB26" s="18">
        <v>0</v>
      </c>
      <c r="AC26" s="18">
        <v>0</v>
      </c>
      <c r="AD26" s="18">
        <v>0</v>
      </c>
      <c r="AE26" s="18">
        <v>0</v>
      </c>
      <c r="AF26" s="19">
        <v>0</v>
      </c>
      <c r="AG26" s="20">
        <v>0</v>
      </c>
      <c r="AH26" s="18">
        <v>0</v>
      </c>
      <c r="AI26" s="19">
        <v>0</v>
      </c>
      <c r="AJ26" s="20">
        <v>0</v>
      </c>
      <c r="AK26" s="18">
        <v>0</v>
      </c>
      <c r="AL26" s="19">
        <v>0</v>
      </c>
      <c r="AM26" s="20">
        <v>0</v>
      </c>
      <c r="AN26" s="18">
        <v>0</v>
      </c>
      <c r="AO26" s="19">
        <v>0</v>
      </c>
      <c r="AP26" s="20">
        <v>0</v>
      </c>
      <c r="AQ26" s="89">
        <v>0</v>
      </c>
      <c r="AR26" s="90">
        <v>0</v>
      </c>
      <c r="AS26" s="91">
        <v>0</v>
      </c>
      <c r="AT26" s="89">
        <v>0</v>
      </c>
      <c r="AU26" s="90">
        <v>0</v>
      </c>
      <c r="AV26" s="91">
        <v>0</v>
      </c>
    </row>
    <row r="27" spans="1:48" x14ac:dyDescent="0.25">
      <c r="A27" s="168">
        <v>24</v>
      </c>
      <c r="B27" s="169" t="s">
        <v>371</v>
      </c>
      <c r="C27" s="170">
        <v>248</v>
      </c>
      <c r="D27" s="94">
        <v>1.56</v>
      </c>
      <c r="E27" s="94" t="s">
        <v>523</v>
      </c>
      <c r="F27" s="49">
        <v>41199</v>
      </c>
      <c r="G27" s="49">
        <v>41199</v>
      </c>
      <c r="H27" s="48" t="s">
        <v>173</v>
      </c>
      <c r="I27" s="46">
        <f t="shared" si="4"/>
        <v>2787043.5</v>
      </c>
      <c r="J27" s="15">
        <f t="shared" si="5"/>
        <v>359640.09</v>
      </c>
      <c r="K27" s="16">
        <f t="shared" si="7"/>
        <v>0.1290399988374778</v>
      </c>
      <c r="L27" s="11">
        <f t="shared" si="6"/>
        <v>-43788.840000000004</v>
      </c>
      <c r="M27" s="18">
        <v>1096888.2</v>
      </c>
      <c r="N27" s="19">
        <v>141542.45000000001</v>
      </c>
      <c r="O27" s="20">
        <v>-15927.88</v>
      </c>
      <c r="P27" s="18">
        <v>636372</v>
      </c>
      <c r="Q27" s="19">
        <v>82117.440000000002</v>
      </c>
      <c r="R27" s="20">
        <v>13366.98</v>
      </c>
      <c r="S27" s="18">
        <v>1053783.3</v>
      </c>
      <c r="T27" s="19">
        <v>135980.20000000001</v>
      </c>
      <c r="U27" s="20">
        <v>-41227.94</v>
      </c>
      <c r="V27" s="18">
        <v>0</v>
      </c>
      <c r="W27" s="19">
        <v>0</v>
      </c>
      <c r="X27" s="20">
        <v>0</v>
      </c>
      <c r="Y27" s="18">
        <v>0</v>
      </c>
      <c r="Z27" s="19">
        <v>0</v>
      </c>
      <c r="AA27" s="20">
        <v>0</v>
      </c>
      <c r="AB27" s="18">
        <v>0</v>
      </c>
      <c r="AC27" s="18">
        <v>0</v>
      </c>
      <c r="AD27" s="18">
        <v>0</v>
      </c>
      <c r="AE27" s="18">
        <v>0</v>
      </c>
      <c r="AF27" s="19">
        <v>0</v>
      </c>
      <c r="AG27" s="20">
        <v>0</v>
      </c>
      <c r="AH27" s="18">
        <v>0</v>
      </c>
      <c r="AI27" s="19">
        <v>0</v>
      </c>
      <c r="AJ27" s="20">
        <v>0</v>
      </c>
      <c r="AK27" s="18">
        <v>0</v>
      </c>
      <c r="AL27" s="19">
        <v>0</v>
      </c>
      <c r="AM27" s="20">
        <v>0</v>
      </c>
      <c r="AN27" s="18">
        <v>0</v>
      </c>
      <c r="AO27" s="19">
        <v>0</v>
      </c>
      <c r="AP27" s="20">
        <v>0</v>
      </c>
      <c r="AQ27" s="89">
        <v>0</v>
      </c>
      <c r="AR27" s="90">
        <v>0</v>
      </c>
      <c r="AS27" s="91">
        <v>0</v>
      </c>
      <c r="AT27" s="89">
        <v>0</v>
      </c>
      <c r="AU27" s="90">
        <v>0</v>
      </c>
      <c r="AV27" s="91">
        <v>0</v>
      </c>
    </row>
    <row r="28" spans="1:48" x14ac:dyDescent="0.25">
      <c r="A28" s="168">
        <v>25</v>
      </c>
      <c r="B28" s="169" t="s">
        <v>157</v>
      </c>
      <c r="C28" s="170">
        <v>259</v>
      </c>
      <c r="D28" s="94">
        <v>0.14000000000000001</v>
      </c>
      <c r="E28" s="94" t="s">
        <v>523</v>
      </c>
      <c r="F28" s="49">
        <v>41242</v>
      </c>
      <c r="G28" s="49">
        <v>41254</v>
      </c>
      <c r="H28" s="133" t="s">
        <v>174</v>
      </c>
      <c r="I28" s="46">
        <f t="shared" si="4"/>
        <v>334817.25779999996</v>
      </c>
      <c r="J28" s="15">
        <f t="shared" si="5"/>
        <v>55740.38</v>
      </c>
      <c r="K28" s="16">
        <f t="shared" si="7"/>
        <v>0.16648000872552396</v>
      </c>
      <c r="L28" s="11">
        <f t="shared" si="6"/>
        <v>11417.11</v>
      </c>
      <c r="M28" s="18">
        <v>93301.0962</v>
      </c>
      <c r="N28" s="19">
        <v>15532.77</v>
      </c>
      <c r="O28" s="20">
        <v>2061.29</v>
      </c>
      <c r="P28" s="18">
        <v>88041.583799999993</v>
      </c>
      <c r="Q28" s="19">
        <v>14657.16</v>
      </c>
      <c r="R28" s="20">
        <v>5409.43</v>
      </c>
      <c r="S28" s="18">
        <v>98383.059599999993</v>
      </c>
      <c r="T28" s="19">
        <v>16378.81</v>
      </c>
      <c r="U28" s="20">
        <v>-59.12</v>
      </c>
      <c r="V28" s="18">
        <v>55091.518199999999</v>
      </c>
      <c r="W28" s="19">
        <v>9171.64</v>
      </c>
      <c r="X28" s="20">
        <v>4005.51</v>
      </c>
      <c r="Y28" s="18">
        <v>0</v>
      </c>
      <c r="Z28" s="19">
        <v>0</v>
      </c>
      <c r="AA28" s="20">
        <v>0</v>
      </c>
      <c r="AB28" s="18">
        <v>0</v>
      </c>
      <c r="AC28" s="18">
        <v>0</v>
      </c>
      <c r="AD28" s="18">
        <v>0</v>
      </c>
      <c r="AE28" s="18">
        <v>0</v>
      </c>
      <c r="AF28" s="19">
        <v>0</v>
      </c>
      <c r="AG28" s="20">
        <v>0</v>
      </c>
      <c r="AH28" s="18">
        <v>0</v>
      </c>
      <c r="AI28" s="19">
        <v>0</v>
      </c>
      <c r="AJ28" s="20">
        <v>0</v>
      </c>
      <c r="AK28" s="18">
        <v>0</v>
      </c>
      <c r="AL28" s="19">
        <v>0</v>
      </c>
      <c r="AM28" s="20">
        <v>0</v>
      </c>
      <c r="AN28" s="18">
        <v>0</v>
      </c>
      <c r="AO28" s="19">
        <v>0</v>
      </c>
      <c r="AP28" s="20">
        <v>0</v>
      </c>
      <c r="AQ28" s="89">
        <v>0</v>
      </c>
      <c r="AR28" s="90">
        <v>0</v>
      </c>
      <c r="AS28" s="91">
        <v>0</v>
      </c>
      <c r="AT28" s="89">
        <v>0</v>
      </c>
      <c r="AU28" s="90">
        <v>0</v>
      </c>
      <c r="AV28" s="91">
        <v>0</v>
      </c>
    </row>
    <row r="29" spans="1:48" ht="15.75" thickBot="1" x14ac:dyDescent="0.3">
      <c r="A29" s="168">
        <v>26</v>
      </c>
      <c r="B29" s="172" t="s">
        <v>372</v>
      </c>
      <c r="C29" s="173">
        <v>332</v>
      </c>
      <c r="D29" s="174">
        <v>1.9990000000000001</v>
      </c>
      <c r="E29" s="174" t="s">
        <v>523</v>
      </c>
      <c r="F29" s="175">
        <v>41451</v>
      </c>
      <c r="G29" s="175">
        <v>41451</v>
      </c>
      <c r="H29" s="131" t="s">
        <v>335</v>
      </c>
      <c r="I29" s="47">
        <f t="shared" si="4"/>
        <v>4891443.4800000004</v>
      </c>
      <c r="J29" s="30">
        <f t="shared" si="5"/>
        <v>631191.86</v>
      </c>
      <c r="K29" s="31">
        <f>J29/I29</f>
        <v>0.12903999863860227</v>
      </c>
      <c r="L29" s="32">
        <f t="shared" si="6"/>
        <v>-46167.180000000008</v>
      </c>
      <c r="M29" s="25">
        <v>1440043.48</v>
      </c>
      <c r="N29" s="26">
        <v>185823.21</v>
      </c>
      <c r="O29" s="27">
        <v>-21286.28</v>
      </c>
      <c r="P29" s="25">
        <v>593900.92000000004</v>
      </c>
      <c r="Q29" s="26">
        <v>76636.97</v>
      </c>
      <c r="R29" s="27">
        <v>2674.68</v>
      </c>
      <c r="S29" s="25">
        <v>1444490.56</v>
      </c>
      <c r="T29" s="26">
        <v>186397.06</v>
      </c>
      <c r="U29" s="27">
        <v>-55406.53</v>
      </c>
      <c r="V29" s="25">
        <v>1413008.52</v>
      </c>
      <c r="W29" s="26">
        <v>182334.62</v>
      </c>
      <c r="X29" s="27">
        <v>27850.95</v>
      </c>
      <c r="Y29" s="18">
        <v>0</v>
      </c>
      <c r="Z29" s="19">
        <v>0</v>
      </c>
      <c r="AA29" s="20">
        <v>0</v>
      </c>
      <c r="AB29" s="18">
        <v>0</v>
      </c>
      <c r="AC29" s="18">
        <v>0</v>
      </c>
      <c r="AD29" s="18">
        <v>0</v>
      </c>
      <c r="AE29" s="18">
        <v>0</v>
      </c>
      <c r="AF29" s="19">
        <v>0</v>
      </c>
      <c r="AG29" s="20">
        <v>0</v>
      </c>
      <c r="AH29" s="18">
        <v>0</v>
      </c>
      <c r="AI29" s="19">
        <v>0</v>
      </c>
      <c r="AJ29" s="20">
        <v>0</v>
      </c>
      <c r="AK29" s="18">
        <v>0</v>
      </c>
      <c r="AL29" s="19">
        <v>0</v>
      </c>
      <c r="AM29" s="20">
        <v>0</v>
      </c>
      <c r="AN29" s="25">
        <v>0</v>
      </c>
      <c r="AO29" s="26">
        <v>0</v>
      </c>
      <c r="AP29" s="27">
        <v>0</v>
      </c>
      <c r="AQ29" s="107">
        <v>0</v>
      </c>
      <c r="AR29" s="108">
        <v>0</v>
      </c>
      <c r="AS29" s="109">
        <v>0</v>
      </c>
      <c r="AT29" s="107">
        <v>0</v>
      </c>
      <c r="AU29" s="108">
        <v>0</v>
      </c>
      <c r="AV29" s="109">
        <v>0</v>
      </c>
    </row>
    <row r="30" spans="1:48" ht="15.75" thickBot="1" x14ac:dyDescent="0.3">
      <c r="D30" s="43">
        <f>SUM(D4:D29)</f>
        <v>30.343999999999994</v>
      </c>
      <c r="H30" s="132" t="s">
        <v>524</v>
      </c>
      <c r="I30" s="130">
        <f>SUM(I4:I29)</f>
        <v>31750713.651500002</v>
      </c>
      <c r="J30" s="139">
        <f>SUM(J4:J29)</f>
        <v>4116430.1599999997</v>
      </c>
      <c r="K30" s="79">
        <f>J30/I30</f>
        <v>0.12964842948673461</v>
      </c>
      <c r="L30" s="140">
        <f t="shared" ref="L30:AV30" si="8">SUM(L4:L29)</f>
        <v>-81675.98000000001</v>
      </c>
      <c r="M30" s="80">
        <f t="shared" si="8"/>
        <v>9211142.969899999</v>
      </c>
      <c r="N30" s="80">
        <f t="shared" si="8"/>
        <v>1186352.49</v>
      </c>
      <c r="O30" s="80">
        <f t="shared" si="8"/>
        <v>-144947.39000000001</v>
      </c>
      <c r="P30" s="80">
        <f t="shared" si="8"/>
        <v>10530209.263800001</v>
      </c>
      <c r="Q30" s="80">
        <f t="shared" si="8"/>
        <v>1395170.4699999997</v>
      </c>
      <c r="R30" s="80">
        <f t="shared" si="8"/>
        <v>250201.45</v>
      </c>
      <c r="S30" s="80">
        <f t="shared" si="8"/>
        <v>7110010.0596000012</v>
      </c>
      <c r="T30" s="80">
        <f t="shared" si="8"/>
        <v>913105.2200000002</v>
      </c>
      <c r="U30" s="80">
        <f t="shared" si="8"/>
        <v>-283552.05999999994</v>
      </c>
      <c r="V30" s="80">
        <f t="shared" si="8"/>
        <v>4895973.8381999992</v>
      </c>
      <c r="W30" s="80">
        <f t="shared" si="8"/>
        <v>621372.16000000003</v>
      </c>
      <c r="X30" s="80">
        <f t="shared" si="8"/>
        <v>96919.25</v>
      </c>
      <c r="Y30" s="80">
        <f t="shared" si="8"/>
        <v>0</v>
      </c>
      <c r="Z30" s="80">
        <f t="shared" si="8"/>
        <v>0</v>
      </c>
      <c r="AA30" s="80">
        <f t="shared" si="8"/>
        <v>0</v>
      </c>
      <c r="AB30" s="80">
        <f t="shared" si="8"/>
        <v>3377.52</v>
      </c>
      <c r="AC30" s="80">
        <f t="shared" si="8"/>
        <v>429.82</v>
      </c>
      <c r="AD30" s="80">
        <f t="shared" si="8"/>
        <v>-297.23</v>
      </c>
      <c r="AE30" s="80">
        <f t="shared" si="8"/>
        <v>0</v>
      </c>
      <c r="AF30" s="80">
        <f t="shared" si="8"/>
        <v>0</v>
      </c>
      <c r="AG30" s="80">
        <f t="shared" si="8"/>
        <v>0</v>
      </c>
      <c r="AH30" s="80">
        <f t="shared" si="8"/>
        <v>0</v>
      </c>
      <c r="AI30" s="80">
        <f t="shared" si="8"/>
        <v>0</v>
      </c>
      <c r="AJ30" s="80">
        <f t="shared" si="8"/>
        <v>0</v>
      </c>
      <c r="AK30" s="80">
        <f t="shared" si="8"/>
        <v>0</v>
      </c>
      <c r="AL30" s="80">
        <f t="shared" si="8"/>
        <v>0</v>
      </c>
      <c r="AM30" s="80">
        <f t="shared" si="8"/>
        <v>0</v>
      </c>
      <c r="AN30" s="80">
        <f t="shared" si="8"/>
        <v>0</v>
      </c>
      <c r="AO30" s="80">
        <f t="shared" si="8"/>
        <v>0</v>
      </c>
      <c r="AP30" s="80">
        <f t="shared" si="8"/>
        <v>0</v>
      </c>
      <c r="AQ30" s="80">
        <f t="shared" si="8"/>
        <v>0</v>
      </c>
      <c r="AR30" s="80">
        <f t="shared" si="8"/>
        <v>0</v>
      </c>
      <c r="AS30" s="80">
        <f t="shared" si="8"/>
        <v>0</v>
      </c>
      <c r="AT30" s="80">
        <f t="shared" si="8"/>
        <v>0</v>
      </c>
      <c r="AU30" s="80">
        <f t="shared" si="8"/>
        <v>0</v>
      </c>
      <c r="AV30" s="80">
        <f t="shared" si="8"/>
        <v>0</v>
      </c>
    </row>
    <row r="31" spans="1:48" x14ac:dyDescent="0.25">
      <c r="AL31" s="121"/>
    </row>
    <row r="32" spans="1:48" x14ac:dyDescent="0.25">
      <c r="H32" s="138"/>
      <c r="I32" s="28"/>
      <c r="J32" s="28"/>
      <c r="K32" s="28"/>
      <c r="L32" s="28"/>
      <c r="AL32" s="121"/>
    </row>
    <row r="33" spans="8:48" x14ac:dyDescent="0.25">
      <c r="AL33" s="120"/>
      <c r="AN33" s="114"/>
      <c r="AO33" s="114"/>
      <c r="AP33" s="114"/>
      <c r="AQ33" s="124"/>
      <c r="AR33" s="124"/>
      <c r="AS33" s="124"/>
      <c r="AT33" s="124"/>
      <c r="AU33" s="124"/>
      <c r="AV33" s="124"/>
    </row>
    <row r="34" spans="8:48" x14ac:dyDescent="0.25">
      <c r="H34" s="138"/>
      <c r="I34" s="28"/>
      <c r="J34" s="28"/>
      <c r="K34" s="28"/>
      <c r="L34" s="28"/>
      <c r="AN34" s="119"/>
      <c r="AO34" s="119"/>
      <c r="AP34" s="119"/>
      <c r="AQ34" s="125"/>
      <c r="AR34" s="125"/>
      <c r="AS34" s="125"/>
      <c r="AT34" s="125"/>
      <c r="AU34" s="125"/>
      <c r="AV34" s="125"/>
    </row>
    <row r="35" spans="8:48" x14ac:dyDescent="0.25">
      <c r="AN35" s="119"/>
      <c r="AO35" s="119"/>
      <c r="AP35" s="119"/>
      <c r="AQ35" s="125"/>
      <c r="AR35" s="125"/>
      <c r="AS35" s="125"/>
      <c r="AT35" s="125"/>
      <c r="AU35" s="125"/>
      <c r="AV35" s="125"/>
    </row>
    <row r="37" spans="8:48" x14ac:dyDescent="0.25">
      <c r="L37" s="28"/>
    </row>
  </sheetData>
  <mergeCells count="21">
    <mergeCell ref="V2:X2"/>
    <mergeCell ref="Y2:AA2"/>
    <mergeCell ref="AB2:AD2"/>
    <mergeCell ref="S2:U2"/>
    <mergeCell ref="A2:A3"/>
    <mergeCell ref="B2:B3"/>
    <mergeCell ref="I2:L2"/>
    <mergeCell ref="M2:O2"/>
    <mergeCell ref="P2:R2"/>
    <mergeCell ref="C2:C3"/>
    <mergeCell ref="D2:D3"/>
    <mergeCell ref="E2:E3"/>
    <mergeCell ref="F2:F3"/>
    <mergeCell ref="G2:G3"/>
    <mergeCell ref="H2:H3"/>
    <mergeCell ref="AE2:AG2"/>
    <mergeCell ref="AH2:AJ2"/>
    <mergeCell ref="AN2:AP2"/>
    <mergeCell ref="AQ2:AS2"/>
    <mergeCell ref="AT2:AV2"/>
    <mergeCell ref="AK2:AM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X255"/>
  <sheetViews>
    <sheetView tabSelected="1"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J1" sqref="J1"/>
    </sheetView>
  </sheetViews>
  <sheetFormatPr defaultRowHeight="15" x14ac:dyDescent="0.25"/>
  <cols>
    <col min="1" max="1" width="9.85546875" style="1" customWidth="1"/>
    <col min="2" max="2" width="42.7109375" style="2" customWidth="1"/>
    <col min="3" max="3" width="9.85546875" style="2" customWidth="1"/>
    <col min="4" max="5" width="12.140625" style="1" customWidth="1"/>
    <col min="6" max="7" width="15" style="1" customWidth="1"/>
    <col min="8" max="8" width="60.5703125" style="2" customWidth="1"/>
    <col min="9" max="9" width="15.140625" style="1" customWidth="1"/>
    <col min="10" max="10" width="16.42578125" style="1" customWidth="1"/>
    <col min="11" max="11" width="15.140625" style="1" customWidth="1"/>
    <col min="12" max="12" width="17.42578125" style="1" customWidth="1"/>
    <col min="13" max="39" width="16.7109375" customWidth="1"/>
    <col min="40" max="42" width="15" customWidth="1"/>
    <col min="43" max="48" width="15" style="93" customWidth="1"/>
  </cols>
  <sheetData>
    <row r="1" spans="1:48" ht="15.75" thickBot="1" x14ac:dyDescent="0.3"/>
    <row r="2" spans="1:48" s="3" customFormat="1" ht="15.75" customHeight="1" thickBot="1" x14ac:dyDescent="0.3">
      <c r="A2" s="156"/>
      <c r="B2" s="163" t="s">
        <v>364</v>
      </c>
      <c r="C2" s="161" t="s">
        <v>388</v>
      </c>
      <c r="D2" s="161" t="s">
        <v>158</v>
      </c>
      <c r="E2" s="161" t="s">
        <v>160</v>
      </c>
      <c r="F2" s="161" t="s">
        <v>161</v>
      </c>
      <c r="G2" s="161" t="s">
        <v>162</v>
      </c>
      <c r="H2" s="161" t="s">
        <v>163</v>
      </c>
      <c r="I2" s="160" t="s">
        <v>538</v>
      </c>
      <c r="J2" s="160"/>
      <c r="K2" s="160"/>
      <c r="L2" s="160"/>
      <c r="M2" s="153" t="s">
        <v>0</v>
      </c>
      <c r="N2" s="154"/>
      <c r="O2" s="155"/>
      <c r="P2" s="153" t="s">
        <v>1</v>
      </c>
      <c r="Q2" s="154"/>
      <c r="R2" s="155"/>
      <c r="S2" s="153" t="s">
        <v>2</v>
      </c>
      <c r="T2" s="154"/>
      <c r="U2" s="155"/>
      <c r="V2" s="153" t="s">
        <v>3</v>
      </c>
      <c r="W2" s="154"/>
      <c r="X2" s="155"/>
      <c r="Y2" s="153" t="s">
        <v>4</v>
      </c>
      <c r="Z2" s="154"/>
      <c r="AA2" s="155"/>
      <c r="AB2" s="153" t="s">
        <v>5</v>
      </c>
      <c r="AC2" s="154"/>
      <c r="AD2" s="155"/>
      <c r="AE2" s="150" t="s">
        <v>6</v>
      </c>
      <c r="AF2" s="151"/>
      <c r="AG2" s="152"/>
      <c r="AH2" s="150" t="s">
        <v>7</v>
      </c>
      <c r="AI2" s="151"/>
      <c r="AJ2" s="152"/>
      <c r="AK2" s="150" t="s">
        <v>8</v>
      </c>
      <c r="AL2" s="151"/>
      <c r="AM2" s="152"/>
      <c r="AN2" s="150" t="s">
        <v>9</v>
      </c>
      <c r="AO2" s="151"/>
      <c r="AP2" s="152"/>
      <c r="AQ2" s="150" t="s">
        <v>10</v>
      </c>
      <c r="AR2" s="151"/>
      <c r="AS2" s="152"/>
      <c r="AT2" s="150" t="s">
        <v>11</v>
      </c>
      <c r="AU2" s="151"/>
      <c r="AV2" s="152"/>
    </row>
    <row r="3" spans="1:48" s="1" customFormat="1" ht="45.75" thickBot="1" x14ac:dyDescent="0.3">
      <c r="A3" s="157"/>
      <c r="B3" s="164"/>
      <c r="C3" s="162"/>
      <c r="D3" s="162"/>
      <c r="E3" s="162"/>
      <c r="F3" s="162"/>
      <c r="G3" s="162"/>
      <c r="H3" s="162"/>
      <c r="I3" s="64" t="s">
        <v>326</v>
      </c>
      <c r="J3" s="62" t="s">
        <v>421</v>
      </c>
      <c r="K3" s="4" t="s">
        <v>13</v>
      </c>
      <c r="L3" s="5" t="s">
        <v>422</v>
      </c>
      <c r="M3" s="61" t="s">
        <v>326</v>
      </c>
      <c r="N3" s="63" t="s">
        <v>421</v>
      </c>
      <c r="O3" s="60" t="s">
        <v>422</v>
      </c>
      <c r="P3" s="61" t="s">
        <v>326</v>
      </c>
      <c r="Q3" s="63" t="s">
        <v>421</v>
      </c>
      <c r="R3" s="60" t="s">
        <v>422</v>
      </c>
      <c r="S3" s="61" t="s">
        <v>326</v>
      </c>
      <c r="T3" s="63" t="s">
        <v>421</v>
      </c>
      <c r="U3" s="60" t="s">
        <v>422</v>
      </c>
      <c r="V3" s="61" t="s">
        <v>326</v>
      </c>
      <c r="W3" s="63" t="s">
        <v>421</v>
      </c>
      <c r="X3" s="60" t="s">
        <v>422</v>
      </c>
      <c r="Y3" s="61" t="s">
        <v>326</v>
      </c>
      <c r="Z3" s="63" t="s">
        <v>421</v>
      </c>
      <c r="AA3" s="60" t="s">
        <v>422</v>
      </c>
      <c r="AB3" s="61" t="s">
        <v>326</v>
      </c>
      <c r="AC3" s="63" t="s">
        <v>421</v>
      </c>
      <c r="AD3" s="60" t="s">
        <v>422</v>
      </c>
      <c r="AE3" s="61" t="s">
        <v>326</v>
      </c>
      <c r="AF3" s="63" t="s">
        <v>421</v>
      </c>
      <c r="AG3" s="60" t="s">
        <v>422</v>
      </c>
      <c r="AH3" s="61" t="s">
        <v>326</v>
      </c>
      <c r="AI3" s="63" t="s">
        <v>421</v>
      </c>
      <c r="AJ3" s="60" t="s">
        <v>422</v>
      </c>
      <c r="AK3" s="61" t="s">
        <v>326</v>
      </c>
      <c r="AL3" s="63" t="s">
        <v>421</v>
      </c>
      <c r="AM3" s="60" t="s">
        <v>422</v>
      </c>
      <c r="AN3" s="61" t="s">
        <v>326</v>
      </c>
      <c r="AO3" s="63" t="s">
        <v>421</v>
      </c>
      <c r="AP3" s="60" t="s">
        <v>422</v>
      </c>
      <c r="AQ3" s="61" t="s">
        <v>326</v>
      </c>
      <c r="AR3" s="63" t="s">
        <v>421</v>
      </c>
      <c r="AS3" s="60" t="s">
        <v>422</v>
      </c>
      <c r="AT3" s="61" t="s">
        <v>326</v>
      </c>
      <c r="AU3" s="63" t="s">
        <v>421</v>
      </c>
      <c r="AV3" s="60" t="s">
        <v>422</v>
      </c>
    </row>
    <row r="4" spans="1:48" x14ac:dyDescent="0.25">
      <c r="A4" s="176">
        <v>1</v>
      </c>
      <c r="B4" s="177" t="s">
        <v>14</v>
      </c>
      <c r="C4" s="178">
        <v>42</v>
      </c>
      <c r="D4" s="57">
        <v>1.96</v>
      </c>
      <c r="E4" s="57" t="s">
        <v>522</v>
      </c>
      <c r="F4" s="49">
        <v>40906</v>
      </c>
      <c r="G4" s="49">
        <v>40906</v>
      </c>
      <c r="H4" s="58" t="s">
        <v>517</v>
      </c>
      <c r="I4" s="45">
        <f t="shared" ref="I4:I28" si="0">M4+P4+S4+V4+Y4+AB4+AE4+AH4+AK4+AN4+AQ4+AT4</f>
        <v>2308175.7599999998</v>
      </c>
      <c r="J4" s="9">
        <f t="shared" ref="J4:J28" si="1">N4+Q4+T4+W4+Z4+AC4+AF4+AI4+AL4+AO4+AR4+AU4</f>
        <v>349919.44</v>
      </c>
      <c r="K4" s="10">
        <f t="shared" ref="K4:K47" si="2">J4/I4</f>
        <v>0.15159999774020677</v>
      </c>
      <c r="L4" s="11">
        <f t="shared" ref="L4:L28" si="3">O4+R4+U4+X4+AA4+AD4+AG4+AJ4+AM4+AP4+AS4+AV4</f>
        <v>27588.080000000002</v>
      </c>
      <c r="M4" s="105">
        <v>843165.96</v>
      </c>
      <c r="N4" s="100">
        <v>127823.96</v>
      </c>
      <c r="O4" s="106">
        <v>7095.47</v>
      </c>
      <c r="P4" s="105">
        <v>704046.53</v>
      </c>
      <c r="Q4" s="100">
        <v>106733.45</v>
      </c>
      <c r="R4" s="106">
        <v>33181.72</v>
      </c>
      <c r="S4" s="105">
        <v>760963.27</v>
      </c>
      <c r="T4" s="100">
        <v>115362.03</v>
      </c>
      <c r="U4" s="106">
        <v>-12689.11</v>
      </c>
      <c r="V4" s="105">
        <v>0</v>
      </c>
      <c r="W4" s="100">
        <v>0</v>
      </c>
      <c r="X4" s="106">
        <v>0</v>
      </c>
      <c r="Y4" s="105">
        <v>0</v>
      </c>
      <c r="Z4" s="100">
        <v>0</v>
      </c>
      <c r="AA4" s="106">
        <v>0</v>
      </c>
      <c r="AB4" s="105">
        <v>0</v>
      </c>
      <c r="AC4" s="100">
        <v>0</v>
      </c>
      <c r="AD4" s="106">
        <v>0</v>
      </c>
      <c r="AE4" s="105">
        <v>0</v>
      </c>
      <c r="AF4" s="100">
        <v>0</v>
      </c>
      <c r="AG4" s="106">
        <v>0</v>
      </c>
      <c r="AH4" s="105">
        <v>0</v>
      </c>
      <c r="AI4" s="100">
        <v>0</v>
      </c>
      <c r="AJ4" s="106">
        <v>0</v>
      </c>
      <c r="AK4" s="89">
        <v>0</v>
      </c>
      <c r="AL4" s="90">
        <v>0</v>
      </c>
      <c r="AM4" s="91">
        <v>0</v>
      </c>
      <c r="AN4" s="101">
        <v>0</v>
      </c>
      <c r="AO4" s="100">
        <v>0</v>
      </c>
      <c r="AP4" s="91">
        <v>0</v>
      </c>
      <c r="AQ4" s="101">
        <v>0</v>
      </c>
      <c r="AR4" s="100">
        <v>0</v>
      </c>
      <c r="AS4" s="91">
        <v>0</v>
      </c>
      <c r="AT4" s="101">
        <v>0</v>
      </c>
      <c r="AU4" s="100">
        <v>0</v>
      </c>
      <c r="AV4" s="91">
        <v>0</v>
      </c>
    </row>
    <row r="5" spans="1:48" x14ac:dyDescent="0.25">
      <c r="A5" s="168">
        <v>2</v>
      </c>
      <c r="B5" s="179" t="s">
        <v>391</v>
      </c>
      <c r="C5" s="92">
        <v>44</v>
      </c>
      <c r="D5" s="57">
        <v>1.5</v>
      </c>
      <c r="E5" s="57" t="s">
        <v>522</v>
      </c>
      <c r="F5" s="49">
        <v>40927</v>
      </c>
      <c r="G5" s="49">
        <v>40927</v>
      </c>
      <c r="H5" s="58" t="s">
        <v>176</v>
      </c>
      <c r="I5" s="46">
        <f t="shared" si="0"/>
        <v>1498850.69</v>
      </c>
      <c r="J5" s="15">
        <f t="shared" si="1"/>
        <v>237081.3</v>
      </c>
      <c r="K5" s="16">
        <f t="shared" si="2"/>
        <v>0.15817539504218395</v>
      </c>
      <c r="L5" s="17">
        <f t="shared" si="3"/>
        <v>-15063.430000000002</v>
      </c>
      <c r="M5" s="89">
        <v>172392.43</v>
      </c>
      <c r="N5" s="90">
        <v>30604.82</v>
      </c>
      <c r="O5" s="91">
        <v>6030.65</v>
      </c>
      <c r="P5" s="89">
        <v>147193.07999999999</v>
      </c>
      <c r="Q5" s="90">
        <v>22912.07</v>
      </c>
      <c r="R5" s="91">
        <v>6792.14</v>
      </c>
      <c r="S5" s="89">
        <v>194222.22</v>
      </c>
      <c r="T5" s="90">
        <v>30232.63</v>
      </c>
      <c r="U5" s="91">
        <v>-2527.38</v>
      </c>
      <c r="V5" s="89">
        <v>265109.16000000003</v>
      </c>
      <c r="W5" s="90">
        <v>41266.89</v>
      </c>
      <c r="X5" s="91">
        <v>11025.55</v>
      </c>
      <c r="Y5" s="89">
        <v>328434.99</v>
      </c>
      <c r="Z5" s="90">
        <v>51124.19</v>
      </c>
      <c r="AA5" s="91">
        <v>-2250.9499999999998</v>
      </c>
      <c r="AB5" s="89">
        <v>307054.37</v>
      </c>
      <c r="AC5" s="90">
        <v>47796.08</v>
      </c>
      <c r="AD5" s="91">
        <v>-17387.27</v>
      </c>
      <c r="AE5" s="89">
        <v>51026</v>
      </c>
      <c r="AF5" s="90">
        <v>7942.71</v>
      </c>
      <c r="AG5" s="91">
        <v>-7639.96</v>
      </c>
      <c r="AH5" s="89">
        <v>15900.71</v>
      </c>
      <c r="AI5" s="90">
        <v>2475.1</v>
      </c>
      <c r="AJ5" s="91">
        <v>-5552.06</v>
      </c>
      <c r="AK5" s="89">
        <v>17517.73</v>
      </c>
      <c r="AL5" s="90">
        <v>2726.81</v>
      </c>
      <c r="AM5" s="91">
        <v>-3554.15</v>
      </c>
      <c r="AN5" s="101">
        <v>0</v>
      </c>
      <c r="AO5" s="100">
        <v>0</v>
      </c>
      <c r="AP5" s="91">
        <v>0</v>
      </c>
      <c r="AQ5" s="101">
        <v>0</v>
      </c>
      <c r="AR5" s="100">
        <v>0</v>
      </c>
      <c r="AS5" s="91">
        <v>0</v>
      </c>
      <c r="AT5" s="101">
        <v>0</v>
      </c>
      <c r="AU5" s="100">
        <v>0</v>
      </c>
      <c r="AV5" s="91">
        <v>0</v>
      </c>
    </row>
    <row r="6" spans="1:48" x14ac:dyDescent="0.25">
      <c r="A6" s="176">
        <v>3</v>
      </c>
      <c r="B6" s="179" t="s">
        <v>15</v>
      </c>
      <c r="C6" s="92">
        <v>45</v>
      </c>
      <c r="D6" s="57">
        <v>1.948</v>
      </c>
      <c r="E6" s="57" t="s">
        <v>522</v>
      </c>
      <c r="F6" s="49">
        <v>40729</v>
      </c>
      <c r="G6" s="49">
        <v>40729</v>
      </c>
      <c r="H6" s="58" t="s">
        <v>177</v>
      </c>
      <c r="I6" s="46">
        <f t="shared" si="0"/>
        <v>2837682.91</v>
      </c>
      <c r="J6" s="15">
        <f t="shared" si="1"/>
        <v>430192.73</v>
      </c>
      <c r="K6" s="16">
        <f t="shared" si="2"/>
        <v>0.15160000029742574</v>
      </c>
      <c r="L6" s="17">
        <f t="shared" si="3"/>
        <v>26505.029999999995</v>
      </c>
      <c r="M6" s="89">
        <v>990854.21</v>
      </c>
      <c r="N6" s="90">
        <v>150213.5</v>
      </c>
      <c r="O6" s="91">
        <v>6534.21</v>
      </c>
      <c r="P6" s="89">
        <v>842287.33</v>
      </c>
      <c r="Q6" s="90">
        <v>127690.76</v>
      </c>
      <c r="R6" s="91">
        <v>39047.839999999997</v>
      </c>
      <c r="S6" s="89">
        <v>1004541.37</v>
      </c>
      <c r="T6" s="90">
        <v>152288.47</v>
      </c>
      <c r="U6" s="91">
        <v>-19077.02</v>
      </c>
      <c r="V6" s="89">
        <v>0</v>
      </c>
      <c r="W6" s="90">
        <v>0</v>
      </c>
      <c r="X6" s="91">
        <v>0</v>
      </c>
      <c r="Y6" s="89">
        <v>0</v>
      </c>
      <c r="Z6" s="90">
        <v>0</v>
      </c>
      <c r="AA6" s="91">
        <v>0</v>
      </c>
      <c r="AB6" s="89">
        <v>0</v>
      </c>
      <c r="AC6" s="90">
        <v>0</v>
      </c>
      <c r="AD6" s="91">
        <v>0</v>
      </c>
      <c r="AE6" s="89">
        <v>0</v>
      </c>
      <c r="AF6" s="90">
        <v>0</v>
      </c>
      <c r="AG6" s="91">
        <v>0</v>
      </c>
      <c r="AH6" s="89">
        <v>0</v>
      </c>
      <c r="AI6" s="90">
        <v>0</v>
      </c>
      <c r="AJ6" s="91">
        <v>0</v>
      </c>
      <c r="AK6" s="89">
        <v>0</v>
      </c>
      <c r="AL6" s="90">
        <v>0</v>
      </c>
      <c r="AM6" s="91">
        <v>0</v>
      </c>
      <c r="AN6" s="101">
        <v>0</v>
      </c>
      <c r="AO6" s="100">
        <v>0</v>
      </c>
      <c r="AP6" s="91">
        <v>0</v>
      </c>
      <c r="AQ6" s="101">
        <v>0</v>
      </c>
      <c r="AR6" s="100">
        <v>0</v>
      </c>
      <c r="AS6" s="91">
        <v>0</v>
      </c>
      <c r="AT6" s="101">
        <v>0</v>
      </c>
      <c r="AU6" s="100">
        <v>0</v>
      </c>
      <c r="AV6" s="91">
        <v>0</v>
      </c>
    </row>
    <row r="7" spans="1:48" x14ac:dyDescent="0.25">
      <c r="A7" s="176">
        <v>4</v>
      </c>
      <c r="B7" s="179" t="s">
        <v>438</v>
      </c>
      <c r="C7" s="92">
        <v>46</v>
      </c>
      <c r="D7" s="57">
        <v>1.4990000000000001</v>
      </c>
      <c r="E7" s="57" t="s">
        <v>522</v>
      </c>
      <c r="F7" s="49">
        <v>40892</v>
      </c>
      <c r="G7" s="49">
        <v>40892</v>
      </c>
      <c r="H7" s="58" t="s">
        <v>432</v>
      </c>
      <c r="I7" s="46">
        <f t="shared" si="0"/>
        <v>5665145.71</v>
      </c>
      <c r="J7" s="15">
        <f t="shared" si="1"/>
        <v>881836.58000000007</v>
      </c>
      <c r="K7" s="16">
        <f t="shared" si="2"/>
        <v>0.15565999978489523</v>
      </c>
      <c r="L7" s="17">
        <f t="shared" si="3"/>
        <v>-68761.649999999994</v>
      </c>
      <c r="M7" s="89">
        <v>934778.25</v>
      </c>
      <c r="N7" s="90">
        <v>145507.57999999999</v>
      </c>
      <c r="O7" s="91">
        <v>8967.31</v>
      </c>
      <c r="P7" s="89">
        <v>560218.80000000005</v>
      </c>
      <c r="Q7" s="90">
        <v>87203.66</v>
      </c>
      <c r="R7" s="91">
        <v>28941.66</v>
      </c>
      <c r="S7" s="89">
        <v>798261.9</v>
      </c>
      <c r="T7" s="90">
        <v>124257.45000000001</v>
      </c>
      <c r="U7" s="91">
        <v>-8197.35</v>
      </c>
      <c r="V7" s="89">
        <v>885796.04999999993</v>
      </c>
      <c r="W7" s="90">
        <v>137883.01</v>
      </c>
      <c r="X7" s="91">
        <v>40819.06</v>
      </c>
      <c r="Y7" s="89">
        <v>908633.31</v>
      </c>
      <c r="Z7" s="90">
        <v>141437.86000000002</v>
      </c>
      <c r="AA7" s="91">
        <v>-5005.99</v>
      </c>
      <c r="AB7" s="89">
        <v>439189.13</v>
      </c>
      <c r="AC7" s="90">
        <v>68364.179999999993</v>
      </c>
      <c r="AD7" s="91">
        <v>-26410.53</v>
      </c>
      <c r="AE7" s="89">
        <v>129588.01000000001</v>
      </c>
      <c r="AF7" s="90">
        <v>20171.670000000002</v>
      </c>
      <c r="AG7" s="91">
        <v>-19194.16</v>
      </c>
      <c r="AH7" s="89">
        <v>57297.18</v>
      </c>
      <c r="AI7" s="90">
        <v>8918.8799999999992</v>
      </c>
      <c r="AJ7" s="91">
        <v>-18281.07</v>
      </c>
      <c r="AK7" s="89">
        <v>49175.62</v>
      </c>
      <c r="AL7" s="90">
        <v>7654.68</v>
      </c>
      <c r="AM7" s="91">
        <v>-9866.6299999999992</v>
      </c>
      <c r="AN7" s="101">
        <v>378322.03</v>
      </c>
      <c r="AO7" s="100">
        <v>58889.61</v>
      </c>
      <c r="AP7" s="91">
        <v>-15482.4</v>
      </c>
      <c r="AQ7" s="101">
        <v>397956.58</v>
      </c>
      <c r="AR7" s="100">
        <v>61945.919999999998</v>
      </c>
      <c r="AS7" s="91">
        <v>-28679.48</v>
      </c>
      <c r="AT7" s="101">
        <v>125928.85</v>
      </c>
      <c r="AU7" s="100">
        <v>19602.080000000002</v>
      </c>
      <c r="AV7" s="91">
        <v>-16372.07</v>
      </c>
    </row>
    <row r="8" spans="1:48" x14ac:dyDescent="0.25">
      <c r="A8" s="168">
        <v>5</v>
      </c>
      <c r="B8" s="179" t="s">
        <v>439</v>
      </c>
      <c r="C8" s="92">
        <v>372</v>
      </c>
      <c r="D8" s="94">
        <v>1.5</v>
      </c>
      <c r="E8" s="94" t="s">
        <v>523</v>
      </c>
      <c r="F8" s="171">
        <v>41758</v>
      </c>
      <c r="G8" s="171">
        <v>41758</v>
      </c>
      <c r="H8" s="180" t="s">
        <v>336</v>
      </c>
      <c r="I8" s="46">
        <f t="shared" si="0"/>
        <v>4505263.3</v>
      </c>
      <c r="J8" s="15">
        <f t="shared" si="1"/>
        <v>693765.49</v>
      </c>
      <c r="K8" s="16">
        <f t="shared" si="2"/>
        <v>0.15398999876433417</v>
      </c>
      <c r="L8" s="17">
        <f t="shared" si="3"/>
        <v>70947.569999999992</v>
      </c>
      <c r="M8" s="89">
        <v>962074.49</v>
      </c>
      <c r="N8" s="90">
        <v>148149.85</v>
      </c>
      <c r="O8" s="91">
        <v>9748.83</v>
      </c>
      <c r="P8" s="89">
        <v>850251.5</v>
      </c>
      <c r="Q8" s="90">
        <v>130930.23</v>
      </c>
      <c r="R8" s="91">
        <v>41902.699999999997</v>
      </c>
      <c r="S8" s="89">
        <v>876505.61</v>
      </c>
      <c r="T8" s="90">
        <v>134973.1</v>
      </c>
      <c r="U8" s="91">
        <v>-11787.52</v>
      </c>
      <c r="V8" s="89">
        <v>899121.46</v>
      </c>
      <c r="W8" s="90">
        <v>138455.71</v>
      </c>
      <c r="X8" s="91">
        <v>38875.699999999997</v>
      </c>
      <c r="Y8" s="89">
        <v>917310.24</v>
      </c>
      <c r="Z8" s="90">
        <v>141256.6</v>
      </c>
      <c r="AA8" s="91">
        <v>-7792.14</v>
      </c>
      <c r="AB8" s="89">
        <v>0</v>
      </c>
      <c r="AC8" s="90">
        <v>0</v>
      </c>
      <c r="AD8" s="91">
        <v>0</v>
      </c>
      <c r="AE8" s="89">
        <v>0</v>
      </c>
      <c r="AF8" s="90">
        <v>0</v>
      </c>
      <c r="AG8" s="91">
        <v>0</v>
      </c>
      <c r="AH8" s="89">
        <v>0</v>
      </c>
      <c r="AI8" s="90">
        <v>0</v>
      </c>
      <c r="AJ8" s="91">
        <v>0</v>
      </c>
      <c r="AK8" s="89">
        <v>0</v>
      </c>
      <c r="AL8" s="90">
        <v>0</v>
      </c>
      <c r="AM8" s="91">
        <v>0</v>
      </c>
      <c r="AN8" s="101">
        <v>0</v>
      </c>
      <c r="AO8" s="100">
        <v>0</v>
      </c>
      <c r="AP8" s="91">
        <v>0</v>
      </c>
      <c r="AQ8" s="101">
        <v>0</v>
      </c>
      <c r="AR8" s="100">
        <v>0</v>
      </c>
      <c r="AS8" s="91">
        <v>0</v>
      </c>
      <c r="AT8" s="101">
        <v>0</v>
      </c>
      <c r="AU8" s="100">
        <v>0</v>
      </c>
      <c r="AV8" s="91">
        <v>0</v>
      </c>
    </row>
    <row r="9" spans="1:48" x14ac:dyDescent="0.25">
      <c r="A9" s="176">
        <v>6</v>
      </c>
      <c r="B9" s="179" t="s">
        <v>440</v>
      </c>
      <c r="C9" s="92">
        <v>1</v>
      </c>
      <c r="D9" s="57">
        <v>0.5</v>
      </c>
      <c r="E9" s="57" t="s">
        <v>523</v>
      </c>
      <c r="F9" s="49">
        <v>41369</v>
      </c>
      <c r="G9" s="49">
        <v>41369</v>
      </c>
      <c r="H9" s="58" t="s">
        <v>337</v>
      </c>
      <c r="I9" s="46">
        <f t="shared" si="0"/>
        <v>0</v>
      </c>
      <c r="J9" s="15">
        <f t="shared" si="1"/>
        <v>-190249.38</v>
      </c>
      <c r="K9" s="16" t="e">
        <f t="shared" si="2"/>
        <v>#DIV/0!</v>
      </c>
      <c r="L9" s="17">
        <f t="shared" si="3"/>
        <v>-190249.38</v>
      </c>
      <c r="M9" s="89">
        <v>0</v>
      </c>
      <c r="N9" s="90">
        <v>0</v>
      </c>
      <c r="O9" s="91">
        <v>0</v>
      </c>
      <c r="P9" s="89">
        <v>0</v>
      </c>
      <c r="Q9" s="90">
        <v>0</v>
      </c>
      <c r="R9" s="91">
        <v>0</v>
      </c>
      <c r="S9" s="89">
        <v>0</v>
      </c>
      <c r="T9" s="90">
        <v>-190249.38</v>
      </c>
      <c r="U9" s="91">
        <v>-190249.38</v>
      </c>
      <c r="V9" s="89">
        <v>0</v>
      </c>
      <c r="W9" s="90">
        <v>0</v>
      </c>
      <c r="X9" s="91">
        <v>0</v>
      </c>
      <c r="Y9" s="89">
        <v>0</v>
      </c>
      <c r="Z9" s="90">
        <v>0</v>
      </c>
      <c r="AA9" s="91">
        <v>0</v>
      </c>
      <c r="AB9" s="89">
        <v>0</v>
      </c>
      <c r="AC9" s="90">
        <v>0</v>
      </c>
      <c r="AD9" s="91">
        <v>0</v>
      </c>
      <c r="AE9" s="89">
        <v>0</v>
      </c>
      <c r="AF9" s="90">
        <v>0</v>
      </c>
      <c r="AG9" s="91">
        <v>0</v>
      </c>
      <c r="AH9" s="89">
        <v>0</v>
      </c>
      <c r="AI9" s="90">
        <v>0</v>
      </c>
      <c r="AJ9" s="91">
        <v>0</v>
      </c>
      <c r="AK9" s="89">
        <v>0</v>
      </c>
      <c r="AL9" s="90">
        <v>0</v>
      </c>
      <c r="AM9" s="91">
        <v>0</v>
      </c>
      <c r="AN9" s="101">
        <v>0</v>
      </c>
      <c r="AO9" s="100">
        <v>0</v>
      </c>
      <c r="AP9" s="91">
        <v>0</v>
      </c>
      <c r="AQ9" s="101">
        <v>0</v>
      </c>
      <c r="AR9" s="100">
        <v>0</v>
      </c>
      <c r="AS9" s="91">
        <v>0</v>
      </c>
      <c r="AT9" s="101">
        <v>0</v>
      </c>
      <c r="AU9" s="100">
        <v>0</v>
      </c>
      <c r="AV9" s="91">
        <v>0</v>
      </c>
    </row>
    <row r="10" spans="1:48" x14ac:dyDescent="0.25">
      <c r="A10" s="176">
        <v>7</v>
      </c>
      <c r="B10" s="179" t="s">
        <v>16</v>
      </c>
      <c r="C10" s="92">
        <v>30</v>
      </c>
      <c r="D10" s="57">
        <v>1.329</v>
      </c>
      <c r="E10" s="57" t="s">
        <v>523</v>
      </c>
      <c r="F10" s="49">
        <v>41312</v>
      </c>
      <c r="G10" s="49">
        <v>41312</v>
      </c>
      <c r="H10" s="58" t="s">
        <v>178</v>
      </c>
      <c r="I10" s="46">
        <f t="shared" si="0"/>
        <v>3012773.1499999994</v>
      </c>
      <c r="J10" s="15">
        <f t="shared" si="1"/>
        <v>463936.94</v>
      </c>
      <c r="K10" s="16">
        <f t="shared" si="2"/>
        <v>0.1539900008734478</v>
      </c>
      <c r="L10" s="17">
        <f t="shared" si="3"/>
        <v>52041.899999999994</v>
      </c>
      <c r="M10" s="89">
        <v>433369.98</v>
      </c>
      <c r="N10" s="90">
        <v>66734.64</v>
      </c>
      <c r="O10" s="91">
        <v>4804.43</v>
      </c>
      <c r="P10" s="89">
        <v>613330.62</v>
      </c>
      <c r="Q10" s="90">
        <v>94446.78</v>
      </c>
      <c r="R10" s="91">
        <v>31067.17</v>
      </c>
      <c r="S10" s="89">
        <v>687983.28</v>
      </c>
      <c r="T10" s="90">
        <v>105942.55</v>
      </c>
      <c r="U10" s="91">
        <v>-10129.83</v>
      </c>
      <c r="V10" s="89">
        <v>664250.56999999995</v>
      </c>
      <c r="W10" s="90">
        <v>102287.95</v>
      </c>
      <c r="X10" s="91">
        <v>29544.92</v>
      </c>
      <c r="Y10" s="89">
        <v>613838.69999999995</v>
      </c>
      <c r="Z10" s="90">
        <v>94525.02</v>
      </c>
      <c r="AA10" s="91">
        <v>-3244.79</v>
      </c>
      <c r="AB10" s="89">
        <v>0</v>
      </c>
      <c r="AC10" s="90">
        <v>0</v>
      </c>
      <c r="AD10" s="91">
        <v>0</v>
      </c>
      <c r="AE10" s="89">
        <v>0</v>
      </c>
      <c r="AF10" s="90">
        <v>0</v>
      </c>
      <c r="AG10" s="91">
        <v>0</v>
      </c>
      <c r="AH10" s="89">
        <v>0</v>
      </c>
      <c r="AI10" s="90">
        <v>0</v>
      </c>
      <c r="AJ10" s="91">
        <v>0</v>
      </c>
      <c r="AK10" s="89">
        <v>0</v>
      </c>
      <c r="AL10" s="90">
        <v>0</v>
      </c>
      <c r="AM10" s="91">
        <v>0</v>
      </c>
      <c r="AN10" s="101">
        <v>0</v>
      </c>
      <c r="AO10" s="100">
        <v>0</v>
      </c>
      <c r="AP10" s="91">
        <v>0</v>
      </c>
      <c r="AQ10" s="101">
        <v>0</v>
      </c>
      <c r="AR10" s="100">
        <v>0</v>
      </c>
      <c r="AS10" s="91">
        <v>0</v>
      </c>
      <c r="AT10" s="101">
        <v>0</v>
      </c>
      <c r="AU10" s="100">
        <v>0</v>
      </c>
      <c r="AV10" s="91">
        <v>0</v>
      </c>
    </row>
    <row r="11" spans="1:48" x14ac:dyDescent="0.25">
      <c r="A11" s="168">
        <v>8</v>
      </c>
      <c r="B11" s="179" t="s">
        <v>17</v>
      </c>
      <c r="C11" s="92">
        <v>61</v>
      </c>
      <c r="D11" s="57">
        <v>0.6</v>
      </c>
      <c r="E11" s="57" t="s">
        <v>522</v>
      </c>
      <c r="F11" s="49">
        <v>41242</v>
      </c>
      <c r="G11" s="49">
        <v>41309</v>
      </c>
      <c r="H11" s="58" t="s">
        <v>179</v>
      </c>
      <c r="I11" s="46">
        <f t="shared" si="0"/>
        <v>1952512.9799999997</v>
      </c>
      <c r="J11" s="15">
        <f t="shared" si="1"/>
        <v>398644.57</v>
      </c>
      <c r="K11" s="16">
        <f t="shared" si="2"/>
        <v>0.20416999737435806</v>
      </c>
      <c r="L11" s="17">
        <f t="shared" si="3"/>
        <v>5864.760000000002</v>
      </c>
      <c r="M11" s="89">
        <v>340663.6</v>
      </c>
      <c r="N11" s="90">
        <v>69553.289999999994</v>
      </c>
      <c r="O11" s="91">
        <v>21005.59</v>
      </c>
      <c r="P11" s="89">
        <v>271913.59999999998</v>
      </c>
      <c r="Q11" s="90">
        <v>55516.6</v>
      </c>
      <c r="R11" s="91">
        <v>27582.67</v>
      </c>
      <c r="S11" s="89">
        <v>284414</v>
      </c>
      <c r="T11" s="90">
        <v>58068.81</v>
      </c>
      <c r="U11" s="91">
        <v>10316.85</v>
      </c>
      <c r="V11" s="89">
        <v>206373.78</v>
      </c>
      <c r="W11" s="90">
        <v>42135.33</v>
      </c>
      <c r="X11" s="91">
        <v>19712.169999999998</v>
      </c>
      <c r="Y11" s="89">
        <v>192950.39999999999</v>
      </c>
      <c r="Z11" s="90">
        <v>39394.68</v>
      </c>
      <c r="AA11" s="91">
        <v>7963.32</v>
      </c>
      <c r="AB11" s="89">
        <v>248605.4</v>
      </c>
      <c r="AC11" s="90">
        <v>50757.760000000002</v>
      </c>
      <c r="AD11" s="91">
        <v>-3558.41</v>
      </c>
      <c r="AE11" s="89">
        <v>166944</v>
      </c>
      <c r="AF11" s="90">
        <v>34084.959999999999</v>
      </c>
      <c r="AG11" s="91">
        <v>-17501.68</v>
      </c>
      <c r="AH11" s="89">
        <v>240648.2</v>
      </c>
      <c r="AI11" s="90">
        <v>49133.14</v>
      </c>
      <c r="AJ11" s="91">
        <v>-59655.75</v>
      </c>
      <c r="AK11" s="89">
        <v>0</v>
      </c>
      <c r="AL11" s="90">
        <v>0</v>
      </c>
      <c r="AM11" s="91">
        <v>0</v>
      </c>
      <c r="AN11" s="101">
        <v>0</v>
      </c>
      <c r="AO11" s="100">
        <v>0</v>
      </c>
      <c r="AP11" s="91">
        <v>0</v>
      </c>
      <c r="AQ11" s="101">
        <v>0</v>
      </c>
      <c r="AR11" s="100">
        <v>0</v>
      </c>
      <c r="AS11" s="91">
        <v>0</v>
      </c>
      <c r="AT11" s="101">
        <v>0</v>
      </c>
      <c r="AU11" s="100">
        <v>0</v>
      </c>
      <c r="AV11" s="91">
        <v>0</v>
      </c>
    </row>
    <row r="12" spans="1:48" x14ac:dyDescent="0.25">
      <c r="A12" s="176">
        <v>9</v>
      </c>
      <c r="B12" s="179" t="s">
        <v>18</v>
      </c>
      <c r="C12" s="92">
        <v>63</v>
      </c>
      <c r="D12" s="57">
        <v>0.6</v>
      </c>
      <c r="E12" s="57" t="s">
        <v>522</v>
      </c>
      <c r="F12" s="49">
        <v>40759</v>
      </c>
      <c r="G12" s="49">
        <v>40759</v>
      </c>
      <c r="H12" s="58" t="s">
        <v>180</v>
      </c>
      <c r="I12" s="46">
        <f t="shared" si="0"/>
        <v>1563540.12</v>
      </c>
      <c r="J12" s="15">
        <f t="shared" si="1"/>
        <v>255373.00000000003</v>
      </c>
      <c r="K12" s="16">
        <f t="shared" si="2"/>
        <v>0.16332999501157669</v>
      </c>
      <c r="L12" s="17">
        <f t="shared" si="3"/>
        <v>-20906.62</v>
      </c>
      <c r="M12" s="89">
        <v>112155.96</v>
      </c>
      <c r="N12" s="90">
        <v>18318.43</v>
      </c>
      <c r="O12" s="91">
        <v>1998.22</v>
      </c>
      <c r="P12" s="89">
        <v>286051.08</v>
      </c>
      <c r="Q12" s="90">
        <v>46720.72</v>
      </c>
      <c r="R12" s="91">
        <v>17482.349999999999</v>
      </c>
      <c r="S12" s="89">
        <v>305042.28000000003</v>
      </c>
      <c r="T12" s="90">
        <v>49822.559999999998</v>
      </c>
      <c r="U12" s="91">
        <v>-714.73</v>
      </c>
      <c r="V12" s="89">
        <v>172683.67</v>
      </c>
      <c r="W12" s="90">
        <v>28204.42</v>
      </c>
      <c r="X12" s="91">
        <v>10169.129999999999</v>
      </c>
      <c r="Y12" s="89">
        <v>276021.42</v>
      </c>
      <c r="Z12" s="90">
        <v>45082.58</v>
      </c>
      <c r="AA12" s="91">
        <v>778.64</v>
      </c>
      <c r="AB12" s="89">
        <v>210842.86</v>
      </c>
      <c r="AC12" s="90">
        <v>34436.959999999999</v>
      </c>
      <c r="AD12" s="91">
        <v>-11796.86</v>
      </c>
      <c r="AE12" s="89">
        <v>128930.61</v>
      </c>
      <c r="AF12" s="90">
        <v>21058.240000000002</v>
      </c>
      <c r="AG12" s="91">
        <v>-17914.68</v>
      </c>
      <c r="AH12" s="89">
        <v>65876.53</v>
      </c>
      <c r="AI12" s="90">
        <v>10759.61</v>
      </c>
      <c r="AJ12" s="91">
        <v>-19709.14</v>
      </c>
      <c r="AK12" s="89">
        <v>5935.71</v>
      </c>
      <c r="AL12" s="90">
        <v>969.48</v>
      </c>
      <c r="AM12" s="91">
        <v>-1199.55</v>
      </c>
      <c r="AN12" s="101">
        <v>0</v>
      </c>
      <c r="AO12" s="100">
        <v>0</v>
      </c>
      <c r="AP12" s="91">
        <v>0</v>
      </c>
      <c r="AQ12" s="101">
        <v>0</v>
      </c>
      <c r="AR12" s="100">
        <v>0</v>
      </c>
      <c r="AS12" s="91">
        <v>0</v>
      </c>
      <c r="AT12" s="101">
        <v>0</v>
      </c>
      <c r="AU12" s="100">
        <v>0</v>
      </c>
      <c r="AV12" s="91">
        <v>0</v>
      </c>
    </row>
    <row r="13" spans="1:48" x14ac:dyDescent="0.25">
      <c r="A13" s="176">
        <v>10</v>
      </c>
      <c r="B13" s="179" t="s">
        <v>19</v>
      </c>
      <c r="C13" s="92">
        <v>64</v>
      </c>
      <c r="D13" s="57">
        <v>0.26</v>
      </c>
      <c r="E13" s="57" t="s">
        <v>522</v>
      </c>
      <c r="F13" s="49">
        <v>40710</v>
      </c>
      <c r="G13" s="49">
        <v>40710</v>
      </c>
      <c r="H13" s="58" t="s">
        <v>181</v>
      </c>
      <c r="I13" s="46">
        <f t="shared" si="0"/>
        <v>253985.43</v>
      </c>
      <c r="J13" s="15">
        <f t="shared" si="1"/>
        <v>43202.93</v>
      </c>
      <c r="K13" s="16">
        <f t="shared" si="2"/>
        <v>0.17010003290346223</v>
      </c>
      <c r="L13" s="17">
        <f t="shared" si="3"/>
        <v>6107.21</v>
      </c>
      <c r="M13" s="89">
        <v>0</v>
      </c>
      <c r="N13" s="90">
        <v>0</v>
      </c>
      <c r="O13" s="91">
        <v>0</v>
      </c>
      <c r="P13" s="89">
        <v>0</v>
      </c>
      <c r="Q13" s="90">
        <v>0</v>
      </c>
      <c r="R13" s="91">
        <v>0</v>
      </c>
      <c r="S13" s="89">
        <v>49625.43</v>
      </c>
      <c r="T13" s="90">
        <v>8441.2900000000009</v>
      </c>
      <c r="U13" s="91">
        <v>185.99</v>
      </c>
      <c r="V13" s="89">
        <v>83024.160000000003</v>
      </c>
      <c r="W13" s="90">
        <v>14122.41</v>
      </c>
      <c r="X13" s="91">
        <v>5160</v>
      </c>
      <c r="Y13" s="89">
        <v>121335.84</v>
      </c>
      <c r="Z13" s="90">
        <v>20639.23</v>
      </c>
      <c r="AA13" s="91">
        <v>761.22</v>
      </c>
      <c r="AB13" s="89">
        <v>0</v>
      </c>
      <c r="AC13" s="90">
        <v>0</v>
      </c>
      <c r="AD13" s="91">
        <v>0</v>
      </c>
      <c r="AE13" s="89">
        <v>0</v>
      </c>
      <c r="AF13" s="90">
        <v>0</v>
      </c>
      <c r="AG13" s="91">
        <v>0</v>
      </c>
      <c r="AH13" s="89">
        <v>0</v>
      </c>
      <c r="AI13" s="90">
        <v>0</v>
      </c>
      <c r="AJ13" s="91">
        <v>0</v>
      </c>
      <c r="AK13" s="89">
        <v>0</v>
      </c>
      <c r="AL13" s="90">
        <v>0</v>
      </c>
      <c r="AM13" s="91">
        <v>0</v>
      </c>
      <c r="AN13" s="101">
        <v>0</v>
      </c>
      <c r="AO13" s="100">
        <v>0</v>
      </c>
      <c r="AP13" s="91">
        <v>0</v>
      </c>
      <c r="AQ13" s="101">
        <v>0</v>
      </c>
      <c r="AR13" s="100">
        <v>0</v>
      </c>
      <c r="AS13" s="91">
        <v>0</v>
      </c>
      <c r="AT13" s="101">
        <v>0</v>
      </c>
      <c r="AU13" s="100">
        <v>0</v>
      </c>
      <c r="AV13" s="91">
        <v>0</v>
      </c>
    </row>
    <row r="14" spans="1:48" x14ac:dyDescent="0.25">
      <c r="A14" s="168">
        <v>11</v>
      </c>
      <c r="B14" s="179" t="s">
        <v>353</v>
      </c>
      <c r="C14" s="92">
        <v>66</v>
      </c>
      <c r="D14" s="57">
        <v>2</v>
      </c>
      <c r="E14" s="57" t="s">
        <v>522</v>
      </c>
      <c r="F14" s="49">
        <v>40539</v>
      </c>
      <c r="G14" s="49">
        <v>40539</v>
      </c>
      <c r="H14" s="58" t="s">
        <v>182</v>
      </c>
      <c r="I14" s="46">
        <f t="shared" si="0"/>
        <v>342011.55000000005</v>
      </c>
      <c r="J14" s="15">
        <f t="shared" si="1"/>
        <v>41246.589999999997</v>
      </c>
      <c r="K14" s="16">
        <f t="shared" si="2"/>
        <v>0.12059999143303783</v>
      </c>
      <c r="L14" s="17">
        <f t="shared" si="3"/>
        <v>-6117.39</v>
      </c>
      <c r="M14" s="89">
        <v>81183.83</v>
      </c>
      <c r="N14" s="90">
        <v>9790.77</v>
      </c>
      <c r="O14" s="91">
        <v>-1470.7</v>
      </c>
      <c r="P14" s="89">
        <v>118315.69</v>
      </c>
      <c r="Q14" s="90">
        <v>14268.87</v>
      </c>
      <c r="R14" s="91">
        <v>2108.16</v>
      </c>
      <c r="S14" s="89">
        <v>142512.03</v>
      </c>
      <c r="T14" s="90">
        <v>17186.95</v>
      </c>
      <c r="U14" s="91">
        <v>-6754.85</v>
      </c>
      <c r="V14" s="89">
        <v>0</v>
      </c>
      <c r="W14" s="90">
        <v>0</v>
      </c>
      <c r="X14" s="91">
        <v>0</v>
      </c>
      <c r="Y14" s="89">
        <v>0</v>
      </c>
      <c r="Z14" s="90">
        <v>0</v>
      </c>
      <c r="AA14" s="91">
        <v>0</v>
      </c>
      <c r="AB14" s="89">
        <v>0</v>
      </c>
      <c r="AC14" s="90">
        <v>0</v>
      </c>
      <c r="AD14" s="91">
        <v>0</v>
      </c>
      <c r="AE14" s="89">
        <v>0</v>
      </c>
      <c r="AF14" s="90">
        <v>0</v>
      </c>
      <c r="AG14" s="91">
        <v>0</v>
      </c>
      <c r="AH14" s="89">
        <v>0</v>
      </c>
      <c r="AI14" s="90">
        <v>0</v>
      </c>
      <c r="AJ14" s="91">
        <v>0</v>
      </c>
      <c r="AK14" s="89">
        <v>0</v>
      </c>
      <c r="AL14" s="90">
        <v>0</v>
      </c>
      <c r="AM14" s="91">
        <v>0</v>
      </c>
      <c r="AN14" s="101">
        <v>0</v>
      </c>
      <c r="AO14" s="100">
        <v>0</v>
      </c>
      <c r="AP14" s="91">
        <v>0</v>
      </c>
      <c r="AQ14" s="101">
        <v>0</v>
      </c>
      <c r="AR14" s="100">
        <v>0</v>
      </c>
      <c r="AS14" s="91">
        <v>0</v>
      </c>
      <c r="AT14" s="101">
        <v>0</v>
      </c>
      <c r="AU14" s="100">
        <v>0</v>
      </c>
      <c r="AV14" s="91">
        <v>0</v>
      </c>
    </row>
    <row r="15" spans="1:48" x14ac:dyDescent="0.25">
      <c r="A15" s="176">
        <v>12</v>
      </c>
      <c r="B15" s="179" t="s">
        <v>20</v>
      </c>
      <c r="C15" s="92">
        <v>70</v>
      </c>
      <c r="D15" s="57">
        <v>0.6</v>
      </c>
      <c r="E15" s="57" t="s">
        <v>523</v>
      </c>
      <c r="F15" s="49">
        <v>41153</v>
      </c>
      <c r="G15" s="49">
        <v>41153</v>
      </c>
      <c r="H15" s="58" t="s">
        <v>183</v>
      </c>
      <c r="I15" s="46">
        <f t="shared" si="0"/>
        <v>2221091.1999999997</v>
      </c>
      <c r="J15" s="15">
        <f t="shared" si="1"/>
        <v>381961.06</v>
      </c>
      <c r="K15" s="16">
        <f t="shared" si="2"/>
        <v>0.1719700028526519</v>
      </c>
      <c r="L15" s="17">
        <f t="shared" si="3"/>
        <v>22567.150000000005</v>
      </c>
      <c r="M15" s="89">
        <v>379229.3</v>
      </c>
      <c r="N15" s="90">
        <v>65216.06</v>
      </c>
      <c r="O15" s="91">
        <v>10868.06</v>
      </c>
      <c r="P15" s="89">
        <v>341665.6</v>
      </c>
      <c r="Q15" s="90">
        <v>58756.23</v>
      </c>
      <c r="R15" s="91">
        <v>22939.3</v>
      </c>
      <c r="S15" s="89">
        <v>382557</v>
      </c>
      <c r="T15" s="90">
        <v>65788.33</v>
      </c>
      <c r="U15" s="91">
        <v>1700.81</v>
      </c>
      <c r="V15" s="89">
        <v>305274.8</v>
      </c>
      <c r="W15" s="90">
        <v>52498.11</v>
      </c>
      <c r="X15" s="91">
        <v>19360.439999999999</v>
      </c>
      <c r="Y15" s="89">
        <v>357295.2</v>
      </c>
      <c r="Z15" s="90">
        <v>61444.06</v>
      </c>
      <c r="AA15" s="91">
        <v>2863.58</v>
      </c>
      <c r="AB15" s="89">
        <v>277572.5</v>
      </c>
      <c r="AC15" s="90">
        <v>47734.14</v>
      </c>
      <c r="AD15" s="91">
        <v>-11330.75</v>
      </c>
      <c r="AE15" s="89">
        <v>171470</v>
      </c>
      <c r="AF15" s="90">
        <v>29487.7</v>
      </c>
      <c r="AG15" s="91">
        <v>-22407.17</v>
      </c>
      <c r="AH15" s="89">
        <v>6026.8</v>
      </c>
      <c r="AI15" s="90">
        <v>1036.43</v>
      </c>
      <c r="AJ15" s="91">
        <v>-1427.12</v>
      </c>
      <c r="AK15" s="89">
        <v>0</v>
      </c>
      <c r="AL15" s="90">
        <v>0</v>
      </c>
      <c r="AM15" s="91">
        <v>0</v>
      </c>
      <c r="AN15" s="101">
        <v>0</v>
      </c>
      <c r="AO15" s="100">
        <v>0</v>
      </c>
      <c r="AP15" s="91">
        <v>0</v>
      </c>
      <c r="AQ15" s="101">
        <v>0</v>
      </c>
      <c r="AR15" s="100">
        <v>0</v>
      </c>
      <c r="AS15" s="91">
        <v>0</v>
      </c>
      <c r="AT15" s="101">
        <v>0</v>
      </c>
      <c r="AU15" s="100">
        <v>0</v>
      </c>
      <c r="AV15" s="91">
        <v>0</v>
      </c>
    </row>
    <row r="16" spans="1:48" x14ac:dyDescent="0.25">
      <c r="A16" s="176">
        <v>13</v>
      </c>
      <c r="B16" s="179" t="s">
        <v>21</v>
      </c>
      <c r="C16" s="92">
        <v>76</v>
      </c>
      <c r="D16" s="57">
        <v>0.25</v>
      </c>
      <c r="E16" s="57" t="s">
        <v>522</v>
      </c>
      <c r="F16" s="49">
        <v>40941</v>
      </c>
      <c r="G16" s="49">
        <v>40941</v>
      </c>
      <c r="H16" s="58" t="s">
        <v>184</v>
      </c>
      <c r="I16" s="46">
        <f t="shared" si="0"/>
        <v>470726.47</v>
      </c>
      <c r="J16" s="15">
        <f t="shared" si="1"/>
        <v>62976.18</v>
      </c>
      <c r="K16" s="16">
        <f t="shared" si="2"/>
        <v>0.13378508329901229</v>
      </c>
      <c r="L16" s="17">
        <f t="shared" si="3"/>
        <v>-10231.130000000001</v>
      </c>
      <c r="M16" s="89">
        <v>50763.71</v>
      </c>
      <c r="N16" s="90">
        <v>8257.23</v>
      </c>
      <c r="O16" s="91">
        <v>781.35</v>
      </c>
      <c r="P16" s="89">
        <v>51049.48</v>
      </c>
      <c r="Q16" s="90">
        <v>6712.26</v>
      </c>
      <c r="R16" s="91">
        <v>1186.01</v>
      </c>
      <c r="S16" s="89">
        <v>66524.539999999994</v>
      </c>
      <c r="T16" s="90">
        <v>8656.84</v>
      </c>
      <c r="U16" s="91">
        <v>-2958.28</v>
      </c>
      <c r="V16" s="89">
        <v>107738.23</v>
      </c>
      <c r="W16" s="90">
        <v>14019.98</v>
      </c>
      <c r="X16" s="91">
        <v>1689.87</v>
      </c>
      <c r="Y16" s="89">
        <v>104444.04</v>
      </c>
      <c r="Z16" s="90">
        <v>13591.3</v>
      </c>
      <c r="AA16" s="91">
        <v>-3613.99</v>
      </c>
      <c r="AB16" s="89">
        <v>90206.47</v>
      </c>
      <c r="AC16" s="90">
        <v>11738.57</v>
      </c>
      <c r="AD16" s="91">
        <v>-7316.09</v>
      </c>
      <c r="AE16" s="89">
        <v>0</v>
      </c>
      <c r="AF16" s="90">
        <v>0</v>
      </c>
      <c r="AG16" s="91">
        <v>0</v>
      </c>
      <c r="AH16" s="89">
        <v>0</v>
      </c>
      <c r="AI16" s="90">
        <v>0</v>
      </c>
      <c r="AJ16" s="91">
        <v>0</v>
      </c>
      <c r="AK16" s="89">
        <v>0</v>
      </c>
      <c r="AL16" s="90">
        <v>0</v>
      </c>
      <c r="AM16" s="91">
        <v>0</v>
      </c>
      <c r="AN16" s="101">
        <v>0</v>
      </c>
      <c r="AO16" s="100">
        <v>0</v>
      </c>
      <c r="AP16" s="91">
        <v>0</v>
      </c>
      <c r="AQ16" s="101">
        <v>0</v>
      </c>
      <c r="AR16" s="100">
        <v>0</v>
      </c>
      <c r="AS16" s="91">
        <v>0</v>
      </c>
      <c r="AT16" s="101">
        <v>0</v>
      </c>
      <c r="AU16" s="100">
        <v>0</v>
      </c>
      <c r="AV16" s="91">
        <v>0</v>
      </c>
    </row>
    <row r="17" spans="1:48" x14ac:dyDescent="0.25">
      <c r="A17" s="168">
        <v>14</v>
      </c>
      <c r="B17" s="179" t="s">
        <v>437</v>
      </c>
      <c r="C17" s="92">
        <v>77</v>
      </c>
      <c r="D17" s="57">
        <v>0.16</v>
      </c>
      <c r="E17" s="57" t="s">
        <v>523</v>
      </c>
      <c r="F17" s="49">
        <v>41346</v>
      </c>
      <c r="G17" s="49">
        <v>41346</v>
      </c>
      <c r="H17" s="58" t="s">
        <v>185</v>
      </c>
      <c r="I17" s="46">
        <f t="shared" si="0"/>
        <v>95690.55</v>
      </c>
      <c r="J17" s="15">
        <f t="shared" si="1"/>
        <v>18212.79</v>
      </c>
      <c r="K17" s="16">
        <f t="shared" si="2"/>
        <v>0.19033007961601225</v>
      </c>
      <c r="L17" s="17">
        <f t="shared" si="3"/>
        <v>-3001.69</v>
      </c>
      <c r="M17" s="89">
        <v>19161.36</v>
      </c>
      <c r="N17" s="90">
        <v>3646.98</v>
      </c>
      <c r="O17" s="91">
        <v>673.22</v>
      </c>
      <c r="P17" s="89">
        <v>13064.31</v>
      </c>
      <c r="Q17" s="90">
        <v>2486.5300000000002</v>
      </c>
      <c r="R17" s="91">
        <v>1160.0999999999999</v>
      </c>
      <c r="S17" s="89">
        <v>4911.51</v>
      </c>
      <c r="T17" s="90">
        <v>934.81</v>
      </c>
      <c r="U17" s="91">
        <v>69.489999999999995</v>
      </c>
      <c r="V17" s="89">
        <v>1089.6600000000001</v>
      </c>
      <c r="W17" s="90">
        <v>207.39</v>
      </c>
      <c r="X17" s="91">
        <v>66.2</v>
      </c>
      <c r="Y17" s="89">
        <v>16141.11</v>
      </c>
      <c r="Z17" s="90">
        <v>3072.14</v>
      </c>
      <c r="AA17" s="91">
        <v>435.5</v>
      </c>
      <c r="AB17" s="89">
        <v>14528.4</v>
      </c>
      <c r="AC17" s="90">
        <v>2765.19</v>
      </c>
      <c r="AD17" s="91">
        <v>-544.5</v>
      </c>
      <c r="AE17" s="89">
        <v>14809.2</v>
      </c>
      <c r="AF17" s="90">
        <v>2818.64</v>
      </c>
      <c r="AG17" s="91">
        <v>-1285.24</v>
      </c>
      <c r="AH17" s="89">
        <v>6330</v>
      </c>
      <c r="AI17" s="90">
        <v>1204.79</v>
      </c>
      <c r="AJ17" s="91">
        <v>-2086.0100000000002</v>
      </c>
      <c r="AK17" s="89">
        <v>5655</v>
      </c>
      <c r="AL17" s="90">
        <v>1076.32</v>
      </c>
      <c r="AM17" s="91">
        <v>-1490.45</v>
      </c>
      <c r="AN17" s="101">
        <v>0</v>
      </c>
      <c r="AO17" s="100">
        <v>0</v>
      </c>
      <c r="AP17" s="91">
        <v>0</v>
      </c>
      <c r="AQ17" s="101">
        <v>0</v>
      </c>
      <c r="AR17" s="100">
        <v>0</v>
      </c>
      <c r="AS17" s="91">
        <v>0</v>
      </c>
      <c r="AT17" s="101">
        <v>0</v>
      </c>
      <c r="AU17" s="100">
        <v>0</v>
      </c>
      <c r="AV17" s="91">
        <v>0</v>
      </c>
    </row>
    <row r="18" spans="1:48" x14ac:dyDescent="0.25">
      <c r="A18" s="176">
        <v>15</v>
      </c>
      <c r="B18" s="179" t="s">
        <v>435</v>
      </c>
      <c r="C18" s="92">
        <v>390</v>
      </c>
      <c r="D18" s="94">
        <v>0.6</v>
      </c>
      <c r="E18" s="94" t="s">
        <v>523</v>
      </c>
      <c r="F18" s="171">
        <v>41989</v>
      </c>
      <c r="G18" s="171">
        <v>41989</v>
      </c>
      <c r="H18" s="180" t="s">
        <v>431</v>
      </c>
      <c r="I18" s="46">
        <f t="shared" si="0"/>
        <v>1350880.8599999999</v>
      </c>
      <c r="J18" s="15">
        <f t="shared" si="1"/>
        <v>232310.99</v>
      </c>
      <c r="K18" s="16">
        <f t="shared" si="2"/>
        <v>0.17197000629648421</v>
      </c>
      <c r="L18" s="17">
        <f t="shared" si="3"/>
        <v>57046.47</v>
      </c>
      <c r="M18" s="89">
        <v>300703.76</v>
      </c>
      <c r="N18" s="90">
        <v>51712.03</v>
      </c>
      <c r="O18" s="91">
        <v>8796.67</v>
      </c>
      <c r="P18" s="89">
        <v>338968.42</v>
      </c>
      <c r="Q18" s="90">
        <v>58292.4</v>
      </c>
      <c r="R18" s="91">
        <v>22425.7</v>
      </c>
      <c r="S18" s="89">
        <v>416047.2</v>
      </c>
      <c r="T18" s="90">
        <v>71547.64</v>
      </c>
      <c r="U18" s="91">
        <v>1922.41</v>
      </c>
      <c r="V18" s="89">
        <v>295161.48</v>
      </c>
      <c r="W18" s="90">
        <v>50758.92</v>
      </c>
      <c r="X18" s="91">
        <v>23901.69</v>
      </c>
      <c r="Y18" s="89">
        <v>0</v>
      </c>
      <c r="Z18" s="90">
        <v>0</v>
      </c>
      <c r="AA18" s="91">
        <v>0</v>
      </c>
      <c r="AB18" s="89">
        <v>0</v>
      </c>
      <c r="AC18" s="90">
        <v>0</v>
      </c>
      <c r="AD18" s="91">
        <v>0</v>
      </c>
      <c r="AE18" s="89">
        <v>0</v>
      </c>
      <c r="AF18" s="90">
        <v>0</v>
      </c>
      <c r="AG18" s="91">
        <v>0</v>
      </c>
      <c r="AH18" s="89">
        <v>0</v>
      </c>
      <c r="AI18" s="90">
        <v>0</v>
      </c>
      <c r="AJ18" s="91">
        <v>0</v>
      </c>
      <c r="AK18" s="89">
        <v>0</v>
      </c>
      <c r="AL18" s="90">
        <v>0</v>
      </c>
      <c r="AM18" s="91">
        <v>0</v>
      </c>
      <c r="AN18" s="101">
        <v>0</v>
      </c>
      <c r="AO18" s="100">
        <v>0</v>
      </c>
      <c r="AP18" s="91">
        <v>0</v>
      </c>
      <c r="AQ18" s="101">
        <v>0</v>
      </c>
      <c r="AR18" s="100">
        <v>0</v>
      </c>
      <c r="AS18" s="91">
        <v>0</v>
      </c>
      <c r="AT18" s="101">
        <v>0</v>
      </c>
      <c r="AU18" s="100">
        <v>0</v>
      </c>
      <c r="AV18" s="91">
        <v>0</v>
      </c>
    </row>
    <row r="19" spans="1:48" x14ac:dyDescent="0.25">
      <c r="A19" s="176">
        <v>16</v>
      </c>
      <c r="B19" s="179" t="s">
        <v>22</v>
      </c>
      <c r="C19" s="92">
        <v>101</v>
      </c>
      <c r="D19" s="57">
        <v>1.4</v>
      </c>
      <c r="E19" s="57" t="s">
        <v>522</v>
      </c>
      <c r="F19" s="49">
        <v>40863</v>
      </c>
      <c r="G19" s="49">
        <v>40863</v>
      </c>
      <c r="H19" s="58" t="s">
        <v>503</v>
      </c>
      <c r="I19" s="46">
        <f t="shared" si="0"/>
        <v>92322.419999999984</v>
      </c>
      <c r="J19" s="15">
        <f t="shared" si="1"/>
        <v>14370.91</v>
      </c>
      <c r="K19" s="16">
        <f t="shared" si="2"/>
        <v>0.15566002277669932</v>
      </c>
      <c r="L19" s="17">
        <f t="shared" si="3"/>
        <v>722.8900000000001</v>
      </c>
      <c r="M19" s="89">
        <v>0</v>
      </c>
      <c r="N19" s="90">
        <v>0</v>
      </c>
      <c r="O19" s="91">
        <v>0</v>
      </c>
      <c r="P19" s="89">
        <v>39244.04</v>
      </c>
      <c r="Q19" s="90">
        <v>6108.73</v>
      </c>
      <c r="R19" s="91">
        <v>1844.19</v>
      </c>
      <c r="S19" s="89">
        <v>0</v>
      </c>
      <c r="T19" s="90">
        <v>0</v>
      </c>
      <c r="U19" s="91">
        <v>0</v>
      </c>
      <c r="V19" s="89">
        <v>36210.9</v>
      </c>
      <c r="W19" s="90">
        <v>5636.59</v>
      </c>
      <c r="X19" s="91">
        <v>1386.11</v>
      </c>
      <c r="Y19" s="89">
        <v>5716.2</v>
      </c>
      <c r="Z19" s="90">
        <v>889.78</v>
      </c>
      <c r="AA19" s="91">
        <v>-110.55</v>
      </c>
      <c r="AB19" s="89">
        <v>3654.62</v>
      </c>
      <c r="AC19" s="90">
        <v>568.88</v>
      </c>
      <c r="AD19" s="91">
        <v>-255.12</v>
      </c>
      <c r="AE19" s="89">
        <v>4216.87</v>
      </c>
      <c r="AF19" s="90">
        <v>656.4</v>
      </c>
      <c r="AG19" s="91">
        <v>-822.15</v>
      </c>
      <c r="AH19" s="89">
        <v>3279.79</v>
      </c>
      <c r="AI19" s="90">
        <v>510.53</v>
      </c>
      <c r="AJ19" s="91">
        <v>-1319.59</v>
      </c>
      <c r="AK19" s="89">
        <v>0</v>
      </c>
      <c r="AL19" s="90">
        <v>0</v>
      </c>
      <c r="AM19" s="91">
        <v>0</v>
      </c>
      <c r="AN19" s="101">
        <v>0</v>
      </c>
      <c r="AO19" s="100">
        <v>0</v>
      </c>
      <c r="AP19" s="91">
        <v>0</v>
      </c>
      <c r="AQ19" s="101">
        <v>0</v>
      </c>
      <c r="AR19" s="100">
        <v>0</v>
      </c>
      <c r="AS19" s="91">
        <v>0</v>
      </c>
      <c r="AT19" s="101">
        <v>0</v>
      </c>
      <c r="AU19" s="100">
        <v>0</v>
      </c>
      <c r="AV19" s="91">
        <v>0</v>
      </c>
    </row>
    <row r="20" spans="1:48" x14ac:dyDescent="0.25">
      <c r="A20" s="168">
        <v>17</v>
      </c>
      <c r="B20" s="179" t="s">
        <v>385</v>
      </c>
      <c r="C20" s="92">
        <v>416</v>
      </c>
      <c r="D20" s="57">
        <v>1.996</v>
      </c>
      <c r="E20" s="57" t="s">
        <v>523</v>
      </c>
      <c r="F20" s="49">
        <v>42353</v>
      </c>
      <c r="G20" s="49">
        <v>42353</v>
      </c>
      <c r="H20" s="58" t="s">
        <v>433</v>
      </c>
      <c r="I20" s="46">
        <f t="shared" si="0"/>
        <v>10348296.300000001</v>
      </c>
      <c r="J20" s="15">
        <f t="shared" si="1"/>
        <v>1551934.01</v>
      </c>
      <c r="K20" s="16">
        <f t="shared" si="2"/>
        <v>0.1499700013421533</v>
      </c>
      <c r="L20" s="17">
        <f t="shared" si="3"/>
        <v>-770430.36999999988</v>
      </c>
      <c r="M20" s="89">
        <v>1138660.6499999999</v>
      </c>
      <c r="N20" s="90">
        <v>170764.94</v>
      </c>
      <c r="O20" s="91">
        <v>6720.26</v>
      </c>
      <c r="P20" s="89">
        <v>1033497.3</v>
      </c>
      <c r="Q20" s="90">
        <v>154993.59</v>
      </c>
      <c r="R20" s="91">
        <v>48627.96</v>
      </c>
      <c r="S20" s="89">
        <v>1207132.5</v>
      </c>
      <c r="T20" s="90">
        <v>181033.66</v>
      </c>
      <c r="U20" s="91">
        <v>-21825.1</v>
      </c>
      <c r="V20" s="89">
        <v>1169157</v>
      </c>
      <c r="W20" s="90">
        <v>175338.48</v>
      </c>
      <c r="X20" s="91">
        <v>50429.87</v>
      </c>
      <c r="Y20" s="89">
        <v>1273330.5</v>
      </c>
      <c r="Z20" s="90">
        <v>190961.38</v>
      </c>
      <c r="AA20" s="91">
        <v>-16371.35</v>
      </c>
      <c r="AB20" s="89">
        <v>1137543.1499999999</v>
      </c>
      <c r="AC20" s="90">
        <v>170597.35</v>
      </c>
      <c r="AD20" s="91">
        <v>-75255.48</v>
      </c>
      <c r="AE20" s="89">
        <v>1271233.5</v>
      </c>
      <c r="AF20" s="90">
        <v>190646.89</v>
      </c>
      <c r="AG20" s="91">
        <v>-195919.6</v>
      </c>
      <c r="AH20" s="89">
        <v>1293699.1499999999</v>
      </c>
      <c r="AI20" s="90">
        <v>194016.06</v>
      </c>
      <c r="AJ20" s="91">
        <v>-406951</v>
      </c>
      <c r="AK20" s="89">
        <v>824042.55</v>
      </c>
      <c r="AL20" s="90">
        <v>123581.66</v>
      </c>
      <c r="AM20" s="91">
        <v>-159885.93</v>
      </c>
      <c r="AN20" s="101">
        <v>0</v>
      </c>
      <c r="AO20" s="100">
        <v>0</v>
      </c>
      <c r="AP20" s="91">
        <v>0</v>
      </c>
      <c r="AQ20" s="101">
        <v>0</v>
      </c>
      <c r="AR20" s="100">
        <v>0</v>
      </c>
      <c r="AS20" s="91">
        <v>0</v>
      </c>
      <c r="AT20" s="101">
        <v>0</v>
      </c>
      <c r="AU20" s="100">
        <v>0</v>
      </c>
      <c r="AV20" s="91">
        <v>0</v>
      </c>
    </row>
    <row r="21" spans="1:48" x14ac:dyDescent="0.25">
      <c r="A21" s="176">
        <v>18</v>
      </c>
      <c r="B21" s="179" t="s">
        <v>23</v>
      </c>
      <c r="C21" s="92">
        <v>126</v>
      </c>
      <c r="D21" s="57">
        <v>0.999</v>
      </c>
      <c r="E21" s="57" t="s">
        <v>522</v>
      </c>
      <c r="F21" s="49">
        <v>40710</v>
      </c>
      <c r="G21" s="49">
        <v>40710</v>
      </c>
      <c r="H21" s="58" t="s">
        <v>186</v>
      </c>
      <c r="I21" s="46">
        <f t="shared" si="0"/>
        <v>0</v>
      </c>
      <c r="J21" s="15">
        <f t="shared" si="1"/>
        <v>0</v>
      </c>
      <c r="K21" s="16" t="e">
        <f t="shared" si="2"/>
        <v>#DIV/0!</v>
      </c>
      <c r="L21" s="17">
        <f t="shared" si="3"/>
        <v>0</v>
      </c>
      <c r="M21" s="89">
        <v>0</v>
      </c>
      <c r="N21" s="90">
        <v>0</v>
      </c>
      <c r="O21" s="91">
        <v>0</v>
      </c>
      <c r="P21" s="89">
        <v>0</v>
      </c>
      <c r="Q21" s="90">
        <v>0</v>
      </c>
      <c r="R21" s="91">
        <v>0</v>
      </c>
      <c r="S21" s="89">
        <v>0</v>
      </c>
      <c r="T21" s="90">
        <v>0</v>
      </c>
      <c r="U21" s="91">
        <v>0</v>
      </c>
      <c r="V21" s="89">
        <v>0</v>
      </c>
      <c r="W21" s="90">
        <v>0</v>
      </c>
      <c r="X21" s="91">
        <v>0</v>
      </c>
      <c r="Y21" s="89">
        <v>0</v>
      </c>
      <c r="Z21" s="90">
        <v>0</v>
      </c>
      <c r="AA21" s="91">
        <v>0</v>
      </c>
      <c r="AB21" s="89">
        <v>0</v>
      </c>
      <c r="AC21" s="90">
        <v>0</v>
      </c>
      <c r="AD21" s="91">
        <v>0</v>
      </c>
      <c r="AE21" s="89">
        <v>0</v>
      </c>
      <c r="AF21" s="90">
        <v>0</v>
      </c>
      <c r="AG21" s="91">
        <v>0</v>
      </c>
      <c r="AH21" s="89">
        <v>0</v>
      </c>
      <c r="AI21" s="90">
        <v>0</v>
      </c>
      <c r="AJ21" s="91">
        <v>0</v>
      </c>
      <c r="AK21" s="89">
        <v>0</v>
      </c>
      <c r="AL21" s="90">
        <v>0</v>
      </c>
      <c r="AM21" s="91">
        <v>0</v>
      </c>
      <c r="AN21" s="101">
        <v>0</v>
      </c>
      <c r="AO21" s="100">
        <v>0</v>
      </c>
      <c r="AP21" s="91">
        <v>0</v>
      </c>
      <c r="AQ21" s="101">
        <v>0</v>
      </c>
      <c r="AR21" s="100">
        <v>0</v>
      </c>
      <c r="AS21" s="91">
        <v>0</v>
      </c>
      <c r="AT21" s="101">
        <v>0</v>
      </c>
      <c r="AU21" s="100">
        <v>0</v>
      </c>
      <c r="AV21" s="91">
        <v>0</v>
      </c>
    </row>
    <row r="22" spans="1:48" x14ac:dyDescent="0.25">
      <c r="A22" s="176">
        <v>19</v>
      </c>
      <c r="B22" s="179" t="s">
        <v>452</v>
      </c>
      <c r="C22" s="92">
        <v>129</v>
      </c>
      <c r="D22" s="57">
        <v>6.5</v>
      </c>
      <c r="E22" s="57" t="s">
        <v>522</v>
      </c>
      <c r="F22" s="49">
        <v>37543</v>
      </c>
      <c r="G22" s="49">
        <v>39356</v>
      </c>
      <c r="H22" s="58" t="s">
        <v>424</v>
      </c>
      <c r="I22" s="46">
        <f t="shared" si="0"/>
        <v>12571863.210000001</v>
      </c>
      <c r="J22" s="15">
        <f t="shared" si="1"/>
        <v>1451421.62</v>
      </c>
      <c r="K22" s="16">
        <f t="shared" si="2"/>
        <v>0.11545000098676703</v>
      </c>
      <c r="L22" s="17">
        <f t="shared" si="3"/>
        <v>-1431598.71</v>
      </c>
      <c r="M22" s="89">
        <v>853729.8</v>
      </c>
      <c r="N22" s="90">
        <v>98563.11</v>
      </c>
      <c r="O22" s="91">
        <v>-8035.28</v>
      </c>
      <c r="P22" s="89">
        <v>800928.6</v>
      </c>
      <c r="Q22" s="90">
        <v>92467.21</v>
      </c>
      <c r="R22" s="91">
        <v>17506.32</v>
      </c>
      <c r="S22" s="89">
        <v>915824.32</v>
      </c>
      <c r="T22" s="90">
        <v>105731.92</v>
      </c>
      <c r="U22" s="91">
        <v>-37156.410000000003</v>
      </c>
      <c r="V22" s="89">
        <v>1924307.4</v>
      </c>
      <c r="W22" s="90">
        <v>222161.29</v>
      </c>
      <c r="X22" s="91">
        <v>12572.52</v>
      </c>
      <c r="Y22" s="89">
        <v>2035858.2</v>
      </c>
      <c r="Z22" s="90">
        <v>235039.83</v>
      </c>
      <c r="AA22" s="91">
        <v>-95559.84</v>
      </c>
      <c r="AB22" s="89">
        <v>1443386.03</v>
      </c>
      <c r="AC22" s="90">
        <v>166638.92000000001</v>
      </c>
      <c r="AD22" s="91">
        <v>-146347.29</v>
      </c>
      <c r="AE22" s="89">
        <v>1458317.9</v>
      </c>
      <c r="AF22" s="90">
        <v>168362.8</v>
      </c>
      <c r="AG22" s="91">
        <v>-275148.57</v>
      </c>
      <c r="AH22" s="89">
        <v>1478170.5</v>
      </c>
      <c r="AI22" s="90">
        <v>170654.78</v>
      </c>
      <c r="AJ22" s="91">
        <v>-515939.92</v>
      </c>
      <c r="AK22" s="89">
        <v>1661340.46</v>
      </c>
      <c r="AL22" s="90">
        <v>191801.76</v>
      </c>
      <c r="AM22" s="91">
        <v>-383490.24</v>
      </c>
      <c r="AN22" s="101">
        <v>0</v>
      </c>
      <c r="AO22" s="100">
        <v>0</v>
      </c>
      <c r="AP22" s="91">
        <v>0</v>
      </c>
      <c r="AQ22" s="101">
        <v>0</v>
      </c>
      <c r="AR22" s="100">
        <v>0</v>
      </c>
      <c r="AS22" s="91">
        <v>0</v>
      </c>
      <c r="AT22" s="101">
        <v>0</v>
      </c>
      <c r="AU22" s="100">
        <v>0</v>
      </c>
      <c r="AV22" s="91">
        <v>0</v>
      </c>
    </row>
    <row r="23" spans="1:48" x14ac:dyDescent="0.25">
      <c r="A23" s="168">
        <v>20</v>
      </c>
      <c r="B23" s="179" t="s">
        <v>436</v>
      </c>
      <c r="C23" s="92">
        <v>152</v>
      </c>
      <c r="D23" s="57">
        <v>0.999</v>
      </c>
      <c r="E23" s="57" t="s">
        <v>522</v>
      </c>
      <c r="F23" s="49">
        <v>41425</v>
      </c>
      <c r="G23" s="49">
        <v>41425</v>
      </c>
      <c r="H23" s="58" t="s">
        <v>338</v>
      </c>
      <c r="I23" s="46">
        <f t="shared" si="0"/>
        <v>674394.57000000007</v>
      </c>
      <c r="J23" s="15">
        <f t="shared" si="1"/>
        <v>133759.42000000001</v>
      </c>
      <c r="K23" s="16">
        <f t="shared" si="2"/>
        <v>0.19834000146234868</v>
      </c>
      <c r="L23" s="17">
        <f t="shared" si="3"/>
        <v>23547.990000000005</v>
      </c>
      <c r="M23" s="89">
        <v>136775.24</v>
      </c>
      <c r="N23" s="90">
        <v>27128</v>
      </c>
      <c r="O23" s="91">
        <v>7207.05</v>
      </c>
      <c r="P23" s="89">
        <v>97936.8</v>
      </c>
      <c r="Q23" s="90">
        <v>19424.78</v>
      </c>
      <c r="R23" s="91">
        <v>9222.32</v>
      </c>
      <c r="S23" s="89">
        <v>91381</v>
      </c>
      <c r="T23" s="90">
        <v>18124.509999999998</v>
      </c>
      <c r="U23" s="91">
        <v>3104.38</v>
      </c>
      <c r="V23" s="89">
        <v>112012.3</v>
      </c>
      <c r="W23" s="90">
        <v>22216.52</v>
      </c>
      <c r="X23" s="91">
        <v>9392.33</v>
      </c>
      <c r="Y23" s="89">
        <v>70512.5</v>
      </c>
      <c r="Z23" s="90">
        <v>13985.45</v>
      </c>
      <c r="AA23" s="91">
        <v>2178.6999999999998</v>
      </c>
      <c r="AB23" s="89">
        <v>55251.4</v>
      </c>
      <c r="AC23" s="90">
        <v>10958.56</v>
      </c>
      <c r="AD23" s="91">
        <v>-207.51</v>
      </c>
      <c r="AE23" s="89">
        <v>21876.1</v>
      </c>
      <c r="AF23" s="90">
        <v>4338.91</v>
      </c>
      <c r="AG23" s="91">
        <v>-2470.7399999999998</v>
      </c>
      <c r="AH23" s="89">
        <v>5637.66</v>
      </c>
      <c r="AI23" s="90">
        <v>1118.17</v>
      </c>
      <c r="AJ23" s="91">
        <v>-1797.64</v>
      </c>
      <c r="AK23" s="89">
        <v>6382.25</v>
      </c>
      <c r="AL23" s="90">
        <v>1265.8599999999999</v>
      </c>
      <c r="AM23" s="91">
        <v>-1546.22</v>
      </c>
      <c r="AN23" s="101">
        <v>60276.84</v>
      </c>
      <c r="AO23" s="100">
        <v>11955.31</v>
      </c>
      <c r="AP23" s="91">
        <v>-1148.4000000000001</v>
      </c>
      <c r="AQ23" s="101">
        <v>10927.56</v>
      </c>
      <c r="AR23" s="100">
        <v>2167.37</v>
      </c>
      <c r="AS23" s="91">
        <v>92.14</v>
      </c>
      <c r="AT23" s="101">
        <v>5424.92</v>
      </c>
      <c r="AU23" s="100">
        <v>1075.98</v>
      </c>
      <c r="AV23" s="91">
        <v>-478.42</v>
      </c>
    </row>
    <row r="24" spans="1:48" x14ac:dyDescent="0.25">
      <c r="A24" s="176">
        <v>21</v>
      </c>
      <c r="B24" s="179" t="s">
        <v>373</v>
      </c>
      <c r="C24" s="92">
        <v>398</v>
      </c>
      <c r="D24" s="57">
        <v>0.99</v>
      </c>
      <c r="E24" s="57" t="s">
        <v>523</v>
      </c>
      <c r="F24" s="49">
        <v>42095</v>
      </c>
      <c r="G24" s="49">
        <v>42096</v>
      </c>
      <c r="H24" s="58" t="s">
        <v>374</v>
      </c>
      <c r="I24" s="46">
        <f t="shared" si="0"/>
        <v>4762868.9000000004</v>
      </c>
      <c r="J24" s="15">
        <f t="shared" si="1"/>
        <v>795684.88</v>
      </c>
      <c r="K24" s="16">
        <f t="shared" ref="K24" si="4">J24/I24</f>
        <v>0.16706000032879342</v>
      </c>
      <c r="L24" s="17">
        <f t="shared" si="3"/>
        <v>-224870.56</v>
      </c>
      <c r="M24" s="89">
        <v>505312.5</v>
      </c>
      <c r="N24" s="90">
        <v>84417.51</v>
      </c>
      <c r="O24" s="91">
        <v>11823.19</v>
      </c>
      <c r="P24" s="89">
        <v>511875</v>
      </c>
      <c r="Q24" s="90">
        <v>85513.84</v>
      </c>
      <c r="R24" s="91">
        <v>32230.87</v>
      </c>
      <c r="S24" s="89">
        <v>560625</v>
      </c>
      <c r="T24" s="90">
        <v>93658.01</v>
      </c>
      <c r="U24" s="91">
        <v>94.97</v>
      </c>
      <c r="V24" s="89">
        <v>632913.43999999994</v>
      </c>
      <c r="W24" s="90">
        <v>105734.52</v>
      </c>
      <c r="X24" s="91">
        <v>37496.769999999997</v>
      </c>
      <c r="Y24" s="89">
        <v>645480.72</v>
      </c>
      <c r="Z24" s="90">
        <v>107834.01</v>
      </c>
      <c r="AA24" s="91">
        <v>1320.41</v>
      </c>
      <c r="AB24" s="89">
        <v>620235.68000000005</v>
      </c>
      <c r="AC24" s="90">
        <v>103616.57</v>
      </c>
      <c r="AD24" s="91">
        <v>-31418.21</v>
      </c>
      <c r="AE24" s="89">
        <v>657011.76</v>
      </c>
      <c r="AF24" s="90">
        <v>109760.38</v>
      </c>
      <c r="AG24" s="91">
        <v>-89923.57</v>
      </c>
      <c r="AH24" s="89">
        <v>629414.80000000005</v>
      </c>
      <c r="AI24" s="90">
        <v>105150.04</v>
      </c>
      <c r="AJ24" s="91">
        <v>-186494.99</v>
      </c>
      <c r="AK24" s="89">
        <v>0</v>
      </c>
      <c r="AL24" s="90">
        <v>0</v>
      </c>
      <c r="AM24" s="91">
        <v>0</v>
      </c>
      <c r="AN24" s="101">
        <v>0</v>
      </c>
      <c r="AO24" s="100">
        <v>0</v>
      </c>
      <c r="AP24" s="91">
        <v>0</v>
      </c>
      <c r="AQ24" s="101">
        <v>0</v>
      </c>
      <c r="AR24" s="100">
        <v>0</v>
      </c>
      <c r="AS24" s="91">
        <v>0</v>
      </c>
      <c r="AT24" s="101">
        <v>0</v>
      </c>
      <c r="AU24" s="100">
        <v>0</v>
      </c>
      <c r="AV24" s="91">
        <v>0</v>
      </c>
    </row>
    <row r="25" spans="1:48" x14ac:dyDescent="0.25">
      <c r="A25" s="176">
        <v>22</v>
      </c>
      <c r="B25" s="179" t="s">
        <v>24</v>
      </c>
      <c r="C25" s="92">
        <v>175</v>
      </c>
      <c r="D25" s="57">
        <v>0.21</v>
      </c>
      <c r="E25" s="57" t="s">
        <v>522</v>
      </c>
      <c r="F25" s="49">
        <v>41361</v>
      </c>
      <c r="G25" s="49">
        <v>41361</v>
      </c>
      <c r="H25" s="58" t="s">
        <v>187</v>
      </c>
      <c r="I25" s="46">
        <f t="shared" si="0"/>
        <v>174546.08</v>
      </c>
      <c r="J25" s="15">
        <f t="shared" si="1"/>
        <v>31992.55</v>
      </c>
      <c r="K25" s="16">
        <f t="shared" si="2"/>
        <v>0.1832899942525206</v>
      </c>
      <c r="L25" s="17">
        <f t="shared" si="3"/>
        <v>4871.2499999999991</v>
      </c>
      <c r="M25" s="89">
        <v>27025.77</v>
      </c>
      <c r="N25" s="90">
        <v>4953.55</v>
      </c>
      <c r="O25" s="91">
        <v>941.68</v>
      </c>
      <c r="P25" s="89">
        <v>19145.36</v>
      </c>
      <c r="Q25" s="90">
        <v>3509.15</v>
      </c>
      <c r="R25" s="91">
        <v>1282.17</v>
      </c>
      <c r="S25" s="89">
        <v>22111.34</v>
      </c>
      <c r="T25" s="90">
        <v>4052.79</v>
      </c>
      <c r="U25" s="91">
        <v>290.51</v>
      </c>
      <c r="V25" s="89">
        <v>40761.65</v>
      </c>
      <c r="W25" s="90">
        <v>7471.2</v>
      </c>
      <c r="X25" s="91">
        <v>2489.83</v>
      </c>
      <c r="Y25" s="89">
        <v>47340.21</v>
      </c>
      <c r="Z25" s="90">
        <v>8676.99</v>
      </c>
      <c r="AA25" s="91">
        <v>703.45</v>
      </c>
      <c r="AB25" s="89">
        <v>18161.75</v>
      </c>
      <c r="AC25" s="90">
        <v>3328.87</v>
      </c>
      <c r="AD25" s="91">
        <v>-836.39</v>
      </c>
      <c r="AE25" s="89">
        <v>0</v>
      </c>
      <c r="AF25" s="90">
        <v>0</v>
      </c>
      <c r="AG25" s="91">
        <v>0</v>
      </c>
      <c r="AH25" s="89">
        <v>0</v>
      </c>
      <c r="AI25" s="90">
        <v>0</v>
      </c>
      <c r="AJ25" s="91">
        <v>0</v>
      </c>
      <c r="AK25" s="89">
        <v>0</v>
      </c>
      <c r="AL25" s="90">
        <v>0</v>
      </c>
      <c r="AM25" s="91">
        <v>0</v>
      </c>
      <c r="AN25" s="101">
        <v>0</v>
      </c>
      <c r="AO25" s="100">
        <v>0</v>
      </c>
      <c r="AP25" s="91">
        <v>0</v>
      </c>
      <c r="AQ25" s="101">
        <v>0</v>
      </c>
      <c r="AR25" s="100">
        <v>0</v>
      </c>
      <c r="AS25" s="91">
        <v>0</v>
      </c>
      <c r="AT25" s="101">
        <v>0</v>
      </c>
      <c r="AU25" s="100">
        <v>0</v>
      </c>
      <c r="AV25" s="91">
        <v>0</v>
      </c>
    </row>
    <row r="26" spans="1:48" x14ac:dyDescent="0.25">
      <c r="A26" s="168">
        <v>23</v>
      </c>
      <c r="B26" s="179" t="s">
        <v>25</v>
      </c>
      <c r="C26" s="92">
        <v>181</v>
      </c>
      <c r="D26" s="57">
        <v>0.999</v>
      </c>
      <c r="E26" s="57" t="s">
        <v>523</v>
      </c>
      <c r="F26" s="49">
        <v>41156</v>
      </c>
      <c r="G26" s="49">
        <v>41172</v>
      </c>
      <c r="H26" s="58" t="s">
        <v>188</v>
      </c>
      <c r="I26" s="46">
        <f t="shared" si="0"/>
        <v>4084859.4</v>
      </c>
      <c r="J26" s="15">
        <f t="shared" si="1"/>
        <v>682416.61</v>
      </c>
      <c r="K26" s="16">
        <f t="shared" si="2"/>
        <v>0.16705999966608398</v>
      </c>
      <c r="L26" s="17">
        <f t="shared" si="3"/>
        <v>25592.749999999985</v>
      </c>
      <c r="M26" s="89">
        <v>649168.19999999995</v>
      </c>
      <c r="N26" s="90">
        <v>108450.04</v>
      </c>
      <c r="O26" s="91">
        <v>15476.5</v>
      </c>
      <c r="P26" s="89">
        <v>614481.80000000005</v>
      </c>
      <c r="Q26" s="90">
        <v>102655.33</v>
      </c>
      <c r="R26" s="91">
        <v>38216.39</v>
      </c>
      <c r="S26" s="89">
        <v>667606.19999999995</v>
      </c>
      <c r="T26" s="90">
        <v>111530.29</v>
      </c>
      <c r="U26" s="91">
        <v>-677.17</v>
      </c>
      <c r="V26" s="89">
        <v>631319.19999999995</v>
      </c>
      <c r="W26" s="90">
        <v>105468.19</v>
      </c>
      <c r="X26" s="91">
        <v>34921.519999999997</v>
      </c>
      <c r="Y26" s="89">
        <v>653119.80000000005</v>
      </c>
      <c r="Z26" s="90">
        <v>109110.19</v>
      </c>
      <c r="AA26" s="91">
        <v>2300</v>
      </c>
      <c r="AB26" s="89">
        <v>591846.40000000002</v>
      </c>
      <c r="AC26" s="90">
        <v>98873.86</v>
      </c>
      <c r="AD26" s="91">
        <v>-30068.66</v>
      </c>
      <c r="AE26" s="89">
        <v>277317.8</v>
      </c>
      <c r="AF26" s="90">
        <v>46328.71</v>
      </c>
      <c r="AG26" s="91">
        <v>-34575.83</v>
      </c>
      <c r="AH26" s="89">
        <v>0</v>
      </c>
      <c r="AI26" s="90">
        <v>0</v>
      </c>
      <c r="AJ26" s="91">
        <v>0</v>
      </c>
      <c r="AK26" s="89">
        <v>0</v>
      </c>
      <c r="AL26" s="90">
        <v>0</v>
      </c>
      <c r="AM26" s="91">
        <v>0</v>
      </c>
      <c r="AN26" s="101">
        <v>0</v>
      </c>
      <c r="AO26" s="100">
        <v>0</v>
      </c>
      <c r="AP26" s="91">
        <v>0</v>
      </c>
      <c r="AQ26" s="101">
        <v>0</v>
      </c>
      <c r="AR26" s="100">
        <v>0</v>
      </c>
      <c r="AS26" s="91">
        <v>0</v>
      </c>
      <c r="AT26" s="101">
        <v>0</v>
      </c>
      <c r="AU26" s="100">
        <v>0</v>
      </c>
      <c r="AV26" s="91">
        <v>0</v>
      </c>
    </row>
    <row r="27" spans="1:48" x14ac:dyDescent="0.25">
      <c r="A27" s="176">
        <v>24</v>
      </c>
      <c r="B27" s="179" t="s">
        <v>354</v>
      </c>
      <c r="C27" s="92">
        <v>187</v>
      </c>
      <c r="D27" s="57">
        <v>1.1000000000000001</v>
      </c>
      <c r="E27" s="57" t="s">
        <v>522</v>
      </c>
      <c r="F27" s="49">
        <v>39360</v>
      </c>
      <c r="G27" s="49">
        <v>39387</v>
      </c>
      <c r="H27" s="58" t="s">
        <v>189</v>
      </c>
      <c r="I27" s="46">
        <f t="shared" si="0"/>
        <v>785389.33000000007</v>
      </c>
      <c r="J27" s="15">
        <f t="shared" si="1"/>
        <v>103430.53</v>
      </c>
      <c r="K27" s="16">
        <f t="shared" si="2"/>
        <v>0.13169332208778542</v>
      </c>
      <c r="L27" s="17">
        <f t="shared" si="3"/>
        <v>-1245.2199999999975</v>
      </c>
      <c r="M27" s="89">
        <v>217439.95</v>
      </c>
      <c r="N27" s="90">
        <v>33846.699999999997</v>
      </c>
      <c r="O27" s="91">
        <v>2577.2399999999998</v>
      </c>
      <c r="P27" s="89">
        <v>186526.62</v>
      </c>
      <c r="Q27" s="90">
        <v>29034.73</v>
      </c>
      <c r="R27" s="91">
        <v>9459.8700000000008</v>
      </c>
      <c r="S27" s="89">
        <v>152236.93</v>
      </c>
      <c r="T27" s="90">
        <v>23697.200000000001</v>
      </c>
      <c r="U27" s="91">
        <v>-1907.94</v>
      </c>
      <c r="V27" s="89">
        <v>176376.89</v>
      </c>
      <c r="W27" s="90">
        <v>27454.83</v>
      </c>
      <c r="X27" s="91">
        <v>8167.15</v>
      </c>
      <c r="Y27" s="89">
        <v>52808.94</v>
      </c>
      <c r="Z27" s="90">
        <v>8220.24</v>
      </c>
      <c r="AA27" s="91">
        <v>-718.37</v>
      </c>
      <c r="AB27" s="89">
        <v>0</v>
      </c>
      <c r="AC27" s="90">
        <v>-18823.169999999998</v>
      </c>
      <c r="AD27" s="91">
        <v>-18823.169999999998</v>
      </c>
      <c r="AE27" s="89">
        <v>0</v>
      </c>
      <c r="AF27" s="90">
        <v>0</v>
      </c>
      <c r="AG27" s="91">
        <v>0</v>
      </c>
      <c r="AH27" s="89">
        <v>0</v>
      </c>
      <c r="AI27" s="90">
        <v>0</v>
      </c>
      <c r="AJ27" s="91">
        <v>0</v>
      </c>
      <c r="AK27" s="89">
        <v>0</v>
      </c>
      <c r="AL27" s="90">
        <v>0</v>
      </c>
      <c r="AM27" s="91">
        <v>0</v>
      </c>
      <c r="AN27" s="101">
        <v>0</v>
      </c>
      <c r="AO27" s="100">
        <v>0</v>
      </c>
      <c r="AP27" s="91">
        <v>0</v>
      </c>
      <c r="AQ27" s="101">
        <v>0</v>
      </c>
      <c r="AR27" s="100">
        <v>0</v>
      </c>
      <c r="AS27" s="91">
        <v>0</v>
      </c>
      <c r="AT27" s="101">
        <v>0</v>
      </c>
      <c r="AU27" s="100">
        <v>0</v>
      </c>
      <c r="AV27" s="91">
        <v>0</v>
      </c>
    </row>
    <row r="28" spans="1:48" x14ac:dyDescent="0.25">
      <c r="A28" s="176">
        <v>25</v>
      </c>
      <c r="B28" s="179" t="s">
        <v>465</v>
      </c>
      <c r="C28" s="92">
        <v>361</v>
      </c>
      <c r="D28" s="57">
        <v>0.5</v>
      </c>
      <c r="E28" s="57" t="s">
        <v>522</v>
      </c>
      <c r="F28" s="49">
        <v>40382</v>
      </c>
      <c r="G28" s="49">
        <v>40382</v>
      </c>
      <c r="H28" s="58" t="s">
        <v>498</v>
      </c>
      <c r="I28" s="46">
        <f t="shared" si="0"/>
        <v>703881.56</v>
      </c>
      <c r="J28" s="15">
        <f t="shared" si="1"/>
        <v>113930.27</v>
      </c>
      <c r="K28" s="16">
        <f t="shared" si="2"/>
        <v>0.16186000099221237</v>
      </c>
      <c r="L28" s="17">
        <f t="shared" si="3"/>
        <v>15092.77</v>
      </c>
      <c r="M28" s="89">
        <v>223323.12</v>
      </c>
      <c r="N28" s="90">
        <v>36147.08</v>
      </c>
      <c r="O28" s="91">
        <v>4468.87</v>
      </c>
      <c r="P28" s="89">
        <v>166777.95000000001</v>
      </c>
      <c r="Q28" s="90">
        <v>26994.68</v>
      </c>
      <c r="R28" s="91">
        <v>8085.12</v>
      </c>
      <c r="S28" s="89">
        <v>251926.49</v>
      </c>
      <c r="T28" s="90">
        <v>40776.82</v>
      </c>
      <c r="U28" s="91">
        <v>-895.49</v>
      </c>
      <c r="V28" s="89">
        <v>61854</v>
      </c>
      <c r="W28" s="90">
        <v>10011.69</v>
      </c>
      <c r="X28" s="91">
        <v>3434.27</v>
      </c>
      <c r="Y28" s="89">
        <v>0</v>
      </c>
      <c r="Z28" s="90">
        <v>0</v>
      </c>
      <c r="AA28" s="91">
        <v>0</v>
      </c>
      <c r="AB28" s="89">
        <v>0</v>
      </c>
      <c r="AC28" s="90">
        <v>0</v>
      </c>
      <c r="AD28" s="91">
        <v>0</v>
      </c>
      <c r="AE28" s="89">
        <v>0</v>
      </c>
      <c r="AF28" s="90">
        <v>0</v>
      </c>
      <c r="AG28" s="91">
        <v>0</v>
      </c>
      <c r="AH28" s="89">
        <v>0</v>
      </c>
      <c r="AI28" s="90">
        <v>0</v>
      </c>
      <c r="AJ28" s="91">
        <v>0</v>
      </c>
      <c r="AK28" s="89">
        <v>0</v>
      </c>
      <c r="AL28" s="90">
        <v>0</v>
      </c>
      <c r="AM28" s="91">
        <v>0</v>
      </c>
      <c r="AN28" s="101">
        <v>0</v>
      </c>
      <c r="AO28" s="100">
        <v>0</v>
      </c>
      <c r="AP28" s="91">
        <v>0</v>
      </c>
      <c r="AQ28" s="101">
        <v>0</v>
      </c>
      <c r="AR28" s="100">
        <v>0</v>
      </c>
      <c r="AS28" s="91">
        <v>0</v>
      </c>
      <c r="AT28" s="101">
        <v>0</v>
      </c>
      <c r="AU28" s="100">
        <v>0</v>
      </c>
      <c r="AV28" s="91">
        <v>0</v>
      </c>
    </row>
    <row r="29" spans="1:48" x14ac:dyDescent="0.25">
      <c r="A29" s="168">
        <v>26</v>
      </c>
      <c r="B29" s="179" t="s">
        <v>26</v>
      </c>
      <c r="C29" s="92">
        <v>227</v>
      </c>
      <c r="D29" s="57">
        <v>0.99</v>
      </c>
      <c r="E29" s="57" t="s">
        <v>522</v>
      </c>
      <c r="F29" s="49">
        <v>40963</v>
      </c>
      <c r="G29" s="49">
        <v>40963</v>
      </c>
      <c r="H29" s="58" t="s">
        <v>190</v>
      </c>
      <c r="I29" s="46">
        <f t="shared" ref="I29:I43" si="5">M29+P29+S29+V29+Y29+AB29+AE29+AH29+AK29+AN29+AQ29+AT29</f>
        <v>1776794.63</v>
      </c>
      <c r="J29" s="15">
        <f t="shared" ref="J29:J43" si="6">N29+Q29+T29+W29+Z29+AC29+AF29+AI29+AL29+AO29+AR29+AU29</f>
        <v>312607.64</v>
      </c>
      <c r="K29" s="16">
        <f t="shared" si="2"/>
        <v>0.1759390954485269</v>
      </c>
      <c r="L29" s="17">
        <f t="shared" ref="L29:L43" si="7">O29+R29+U29+X29+AA29+AD29+AG29+AJ29+AM29+AP29+AS29+AV29</f>
        <v>13345.469999999998</v>
      </c>
      <c r="M29" s="89">
        <v>457835.1</v>
      </c>
      <c r="N29" s="90">
        <v>90807.01</v>
      </c>
      <c r="O29" s="91">
        <v>24251.119999999999</v>
      </c>
      <c r="P29" s="89">
        <v>389232.09</v>
      </c>
      <c r="Q29" s="90">
        <v>74280.78</v>
      </c>
      <c r="R29" s="91">
        <v>33761.94</v>
      </c>
      <c r="S29" s="89">
        <v>411214.94</v>
      </c>
      <c r="T29" s="90">
        <v>65247.47</v>
      </c>
      <c r="U29" s="91">
        <v>-4701.5</v>
      </c>
      <c r="V29" s="89">
        <v>217589.32</v>
      </c>
      <c r="W29" s="90">
        <v>34524.9</v>
      </c>
      <c r="X29" s="91">
        <v>10606.86</v>
      </c>
      <c r="Y29" s="89">
        <v>48953.79</v>
      </c>
      <c r="Z29" s="90">
        <v>7767.5</v>
      </c>
      <c r="AA29" s="91">
        <v>136.41999999999999</v>
      </c>
      <c r="AB29" s="89">
        <v>92881.9</v>
      </c>
      <c r="AC29" s="90">
        <v>14737.57</v>
      </c>
      <c r="AD29" s="91">
        <v>-6065.63</v>
      </c>
      <c r="AE29" s="89">
        <v>17206.490000000002</v>
      </c>
      <c r="AF29" s="90">
        <v>2730.15</v>
      </c>
      <c r="AG29" s="91">
        <v>-2280.1799999999998</v>
      </c>
      <c r="AH29" s="89">
        <v>114299</v>
      </c>
      <c r="AI29" s="90">
        <v>18135.82</v>
      </c>
      <c r="AJ29" s="91">
        <v>-37575.08</v>
      </c>
      <c r="AK29" s="89">
        <v>27582</v>
      </c>
      <c r="AL29" s="90">
        <v>4376.4399999999996</v>
      </c>
      <c r="AM29" s="91">
        <v>-4788.4799999999996</v>
      </c>
      <c r="AN29" s="101">
        <v>0</v>
      </c>
      <c r="AO29" s="100">
        <v>0</v>
      </c>
      <c r="AP29" s="91">
        <v>0</v>
      </c>
      <c r="AQ29" s="101">
        <v>0</v>
      </c>
      <c r="AR29" s="100">
        <v>0</v>
      </c>
      <c r="AS29" s="91">
        <v>0</v>
      </c>
      <c r="AT29" s="101">
        <v>0</v>
      </c>
      <c r="AU29" s="100">
        <v>0</v>
      </c>
      <c r="AV29" s="91">
        <v>0</v>
      </c>
    </row>
    <row r="30" spans="1:48" x14ac:dyDescent="0.25">
      <c r="A30" s="176">
        <v>27</v>
      </c>
      <c r="B30" s="179" t="s">
        <v>355</v>
      </c>
      <c r="C30" s="92">
        <v>230</v>
      </c>
      <c r="D30" s="57">
        <v>1.998</v>
      </c>
      <c r="E30" s="57" t="s">
        <v>522</v>
      </c>
      <c r="F30" s="49">
        <v>40821</v>
      </c>
      <c r="G30" s="49">
        <v>40821</v>
      </c>
      <c r="H30" s="58" t="s">
        <v>426</v>
      </c>
      <c r="I30" s="46">
        <f t="shared" si="5"/>
        <v>311318.5</v>
      </c>
      <c r="J30" s="15">
        <f t="shared" si="6"/>
        <v>47195.899999999994</v>
      </c>
      <c r="K30" s="16">
        <f t="shared" si="2"/>
        <v>0.15160004946702491</v>
      </c>
      <c r="L30" s="17">
        <f t="shared" si="7"/>
        <v>-6035.77</v>
      </c>
      <c r="M30" s="89">
        <v>0</v>
      </c>
      <c r="N30" s="90">
        <v>0</v>
      </c>
      <c r="O30" s="91">
        <v>0</v>
      </c>
      <c r="P30" s="89">
        <v>60069.3</v>
      </c>
      <c r="Q30" s="90">
        <v>9106.51</v>
      </c>
      <c r="R30" s="91">
        <v>2248.09</v>
      </c>
      <c r="S30" s="89">
        <v>0</v>
      </c>
      <c r="T30" s="90">
        <v>0</v>
      </c>
      <c r="U30" s="91">
        <v>0</v>
      </c>
      <c r="V30" s="89">
        <v>137263.70000000001</v>
      </c>
      <c r="W30" s="90">
        <v>20809.18</v>
      </c>
      <c r="X30" s="91">
        <v>5733.53</v>
      </c>
      <c r="Y30" s="89">
        <v>28396.74</v>
      </c>
      <c r="Z30" s="90">
        <v>4304.95</v>
      </c>
      <c r="AA30" s="91">
        <v>-336.96</v>
      </c>
      <c r="AB30" s="89">
        <v>32681.16</v>
      </c>
      <c r="AC30" s="90">
        <v>4954.46</v>
      </c>
      <c r="AD30" s="91">
        <v>-2401.5300000000002</v>
      </c>
      <c r="AE30" s="89">
        <v>35471.01</v>
      </c>
      <c r="AF30" s="90">
        <v>5377.41</v>
      </c>
      <c r="AG30" s="91">
        <v>-5388.48</v>
      </c>
      <c r="AH30" s="89">
        <v>17436.59</v>
      </c>
      <c r="AI30" s="90">
        <v>2643.39</v>
      </c>
      <c r="AJ30" s="91">
        <v>-5890.42</v>
      </c>
      <c r="AK30" s="89">
        <v>0</v>
      </c>
      <c r="AL30" s="90">
        <v>0</v>
      </c>
      <c r="AM30" s="91">
        <v>0</v>
      </c>
      <c r="AN30" s="101">
        <v>0</v>
      </c>
      <c r="AO30" s="100">
        <v>0</v>
      </c>
      <c r="AP30" s="91">
        <v>0</v>
      </c>
      <c r="AQ30" s="101">
        <v>0</v>
      </c>
      <c r="AR30" s="100">
        <v>0</v>
      </c>
      <c r="AS30" s="91">
        <v>0</v>
      </c>
      <c r="AT30" s="101">
        <v>0</v>
      </c>
      <c r="AU30" s="100">
        <v>0</v>
      </c>
      <c r="AV30" s="91">
        <v>0</v>
      </c>
    </row>
    <row r="31" spans="1:48" x14ac:dyDescent="0.25">
      <c r="A31" s="176">
        <v>28</v>
      </c>
      <c r="B31" s="179" t="s">
        <v>526</v>
      </c>
      <c r="C31" s="92">
        <v>385</v>
      </c>
      <c r="D31" s="94">
        <v>0.5</v>
      </c>
      <c r="E31" s="94" t="s">
        <v>523</v>
      </c>
      <c r="F31" s="171">
        <v>41962</v>
      </c>
      <c r="G31" s="171">
        <v>41962</v>
      </c>
      <c r="H31" s="180" t="s">
        <v>339</v>
      </c>
      <c r="I31" s="46">
        <f t="shared" si="5"/>
        <v>1828595.85</v>
      </c>
      <c r="J31" s="15">
        <f t="shared" si="6"/>
        <v>314463.64</v>
      </c>
      <c r="K31" s="16">
        <f t="shared" si="2"/>
        <v>0.1719700063849538</v>
      </c>
      <c r="L31" s="17">
        <f t="shared" si="7"/>
        <v>25871.840000000007</v>
      </c>
      <c r="M31" s="89">
        <v>292778.15000000002</v>
      </c>
      <c r="N31" s="90">
        <v>50349.06</v>
      </c>
      <c r="O31" s="91">
        <v>8960.1200000000008</v>
      </c>
      <c r="P31" s="89">
        <v>269401.45</v>
      </c>
      <c r="Q31" s="90">
        <v>46328.97</v>
      </c>
      <c r="R31" s="91">
        <v>18066.64</v>
      </c>
      <c r="S31" s="89">
        <v>295928.3</v>
      </c>
      <c r="T31" s="90">
        <v>50890.79</v>
      </c>
      <c r="U31" s="91">
        <v>1379.96</v>
      </c>
      <c r="V31" s="89">
        <v>286557.45</v>
      </c>
      <c r="W31" s="90">
        <v>49279.28</v>
      </c>
      <c r="X31" s="91">
        <v>17529.240000000002</v>
      </c>
      <c r="Y31" s="89">
        <v>305925.25</v>
      </c>
      <c r="Z31" s="90">
        <v>52609.97</v>
      </c>
      <c r="AA31" s="91">
        <v>2306.2199999999998</v>
      </c>
      <c r="AB31" s="89">
        <v>281436.45</v>
      </c>
      <c r="AC31" s="90">
        <v>48398.63</v>
      </c>
      <c r="AD31" s="91">
        <v>-11760.14</v>
      </c>
      <c r="AE31" s="89">
        <v>96568.8</v>
      </c>
      <c r="AF31" s="90">
        <v>16606.939999999999</v>
      </c>
      <c r="AG31" s="91">
        <v>-10610.2</v>
      </c>
      <c r="AH31" s="89">
        <v>0</v>
      </c>
      <c r="AI31" s="90">
        <v>0</v>
      </c>
      <c r="AJ31" s="91">
        <v>0</v>
      </c>
      <c r="AK31" s="89">
        <v>0</v>
      </c>
      <c r="AL31" s="90">
        <v>0</v>
      </c>
      <c r="AM31" s="91">
        <v>0</v>
      </c>
      <c r="AN31" s="101">
        <v>0</v>
      </c>
      <c r="AO31" s="100">
        <v>0</v>
      </c>
      <c r="AP31" s="91">
        <v>0</v>
      </c>
      <c r="AQ31" s="101">
        <v>0</v>
      </c>
      <c r="AR31" s="100">
        <v>0</v>
      </c>
      <c r="AS31" s="91">
        <v>0</v>
      </c>
      <c r="AT31" s="101">
        <v>0</v>
      </c>
      <c r="AU31" s="100">
        <v>0</v>
      </c>
      <c r="AV31" s="91">
        <v>0</v>
      </c>
    </row>
    <row r="32" spans="1:48" x14ac:dyDescent="0.25">
      <c r="A32" s="168">
        <v>29</v>
      </c>
      <c r="B32" s="179" t="s">
        <v>27</v>
      </c>
      <c r="C32" s="92">
        <v>241</v>
      </c>
      <c r="D32" s="57">
        <v>0.81499999999999995</v>
      </c>
      <c r="E32" s="57" t="s">
        <v>523</v>
      </c>
      <c r="F32" s="49">
        <v>41346</v>
      </c>
      <c r="G32" s="49">
        <v>41346</v>
      </c>
      <c r="H32" s="58" t="s">
        <v>499</v>
      </c>
      <c r="I32" s="46">
        <f t="shared" si="5"/>
        <v>1831236.52</v>
      </c>
      <c r="J32" s="15">
        <f t="shared" si="6"/>
        <v>305926.37999999995</v>
      </c>
      <c r="K32" s="16">
        <f t="shared" si="2"/>
        <v>0.16706000380551603</v>
      </c>
      <c r="L32" s="17">
        <f t="shared" si="7"/>
        <v>9017.0700000000033</v>
      </c>
      <c r="M32" s="104">
        <v>289947.64</v>
      </c>
      <c r="N32" s="102">
        <v>48438.65</v>
      </c>
      <c r="O32" s="103">
        <v>5768.23</v>
      </c>
      <c r="P32" s="104">
        <v>277736.24</v>
      </c>
      <c r="Q32" s="102">
        <v>46398.62</v>
      </c>
      <c r="R32" s="103">
        <v>17447.79</v>
      </c>
      <c r="S32" s="104">
        <v>294022.28000000003</v>
      </c>
      <c r="T32" s="102">
        <v>49119.360000000001</v>
      </c>
      <c r="U32" s="103">
        <v>-640.64</v>
      </c>
      <c r="V32" s="104">
        <v>291940.3</v>
      </c>
      <c r="W32" s="102">
        <v>48771.55</v>
      </c>
      <c r="X32" s="103">
        <v>16799.25</v>
      </c>
      <c r="Y32" s="104">
        <v>278677.86</v>
      </c>
      <c r="Z32" s="102">
        <v>46555.92</v>
      </c>
      <c r="AA32" s="103">
        <v>975.35</v>
      </c>
      <c r="AB32" s="104">
        <v>263312.08</v>
      </c>
      <c r="AC32" s="102">
        <v>43988.92</v>
      </c>
      <c r="AD32" s="103">
        <v>-13538.86</v>
      </c>
      <c r="AE32" s="104">
        <v>135600.12</v>
      </c>
      <c r="AF32" s="102">
        <v>22653.360000000001</v>
      </c>
      <c r="AG32" s="103">
        <v>-17794.05</v>
      </c>
      <c r="AH32" s="104">
        <v>0</v>
      </c>
      <c r="AI32" s="102">
        <v>0</v>
      </c>
      <c r="AJ32" s="103">
        <v>0</v>
      </c>
      <c r="AK32" s="104">
        <v>0</v>
      </c>
      <c r="AL32" s="102">
        <v>0</v>
      </c>
      <c r="AM32" s="103">
        <v>0</v>
      </c>
      <c r="AN32" s="101">
        <v>0</v>
      </c>
      <c r="AO32" s="100">
        <v>0</v>
      </c>
      <c r="AP32" s="91">
        <v>0</v>
      </c>
      <c r="AQ32" s="101">
        <v>0</v>
      </c>
      <c r="AR32" s="100">
        <v>0</v>
      </c>
      <c r="AS32" s="91">
        <v>0</v>
      </c>
      <c r="AT32" s="101">
        <v>0</v>
      </c>
      <c r="AU32" s="100">
        <v>0</v>
      </c>
      <c r="AV32" s="91">
        <v>0</v>
      </c>
    </row>
    <row r="33" spans="1:50" x14ac:dyDescent="0.25">
      <c r="A33" s="176">
        <v>30</v>
      </c>
      <c r="B33" s="179" t="s">
        <v>28</v>
      </c>
      <c r="C33" s="92">
        <v>251</v>
      </c>
      <c r="D33" s="57">
        <v>0.998</v>
      </c>
      <c r="E33" s="57" t="s">
        <v>522</v>
      </c>
      <c r="F33" s="49">
        <v>40739</v>
      </c>
      <c r="G33" s="49">
        <v>40739</v>
      </c>
      <c r="H33" s="58" t="s">
        <v>340</v>
      </c>
      <c r="I33" s="46">
        <f t="shared" si="5"/>
        <v>1091215.1000000001</v>
      </c>
      <c r="J33" s="15">
        <f t="shared" si="6"/>
        <v>168123.52000000002</v>
      </c>
      <c r="K33" s="16">
        <f t="shared" si="2"/>
        <v>0.15407000874529689</v>
      </c>
      <c r="L33" s="17">
        <f t="shared" si="7"/>
        <v>17112.95</v>
      </c>
      <c r="M33" s="89">
        <v>326167.09999999998</v>
      </c>
      <c r="N33" s="90">
        <v>50252.57</v>
      </c>
      <c r="O33" s="91">
        <v>3560.54</v>
      </c>
      <c r="P33" s="89">
        <v>385914.12</v>
      </c>
      <c r="Q33" s="90">
        <v>59457.79</v>
      </c>
      <c r="R33" s="91">
        <v>18862.22</v>
      </c>
      <c r="S33" s="89">
        <v>379133.88</v>
      </c>
      <c r="T33" s="90">
        <v>58413.16</v>
      </c>
      <c r="U33" s="91">
        <v>-5309.81</v>
      </c>
      <c r="V33" s="89">
        <v>0</v>
      </c>
      <c r="W33" s="90">
        <v>0</v>
      </c>
      <c r="X33" s="91">
        <v>0</v>
      </c>
      <c r="Y33" s="89">
        <v>0</v>
      </c>
      <c r="Z33" s="90">
        <v>0</v>
      </c>
      <c r="AA33" s="91">
        <v>0</v>
      </c>
      <c r="AB33" s="89">
        <v>0</v>
      </c>
      <c r="AC33" s="90">
        <v>0</v>
      </c>
      <c r="AD33" s="91">
        <v>0</v>
      </c>
      <c r="AE33" s="89">
        <v>0</v>
      </c>
      <c r="AF33" s="90">
        <v>0</v>
      </c>
      <c r="AG33" s="91">
        <v>0</v>
      </c>
      <c r="AH33" s="89">
        <v>0</v>
      </c>
      <c r="AI33" s="90">
        <v>0</v>
      </c>
      <c r="AJ33" s="91">
        <v>0</v>
      </c>
      <c r="AK33" s="89">
        <v>0</v>
      </c>
      <c r="AL33" s="90">
        <v>0</v>
      </c>
      <c r="AM33" s="91">
        <v>0</v>
      </c>
      <c r="AN33" s="101">
        <v>0</v>
      </c>
      <c r="AO33" s="100">
        <v>0</v>
      </c>
      <c r="AP33" s="91">
        <v>0</v>
      </c>
      <c r="AQ33" s="101">
        <v>0</v>
      </c>
      <c r="AR33" s="100">
        <v>0</v>
      </c>
      <c r="AS33" s="91">
        <v>0</v>
      </c>
      <c r="AT33" s="101">
        <v>0</v>
      </c>
      <c r="AU33" s="100">
        <v>0</v>
      </c>
      <c r="AV33" s="91">
        <v>0</v>
      </c>
    </row>
    <row r="34" spans="1:50" x14ac:dyDescent="0.25">
      <c r="A34" s="176">
        <v>31</v>
      </c>
      <c r="B34" s="179" t="s">
        <v>356</v>
      </c>
      <c r="C34" s="92">
        <v>266</v>
      </c>
      <c r="D34" s="57">
        <v>0.499</v>
      </c>
      <c r="E34" s="57" t="s">
        <v>523</v>
      </c>
      <c r="F34" s="49">
        <v>41339</v>
      </c>
      <c r="G34" s="49">
        <v>41347</v>
      </c>
      <c r="H34" s="58" t="s">
        <v>191</v>
      </c>
      <c r="I34" s="46">
        <f t="shared" si="5"/>
        <v>1670351.2100000002</v>
      </c>
      <c r="J34" s="15">
        <f t="shared" si="6"/>
        <v>287250.29000000004</v>
      </c>
      <c r="K34" s="16">
        <f t="shared" si="2"/>
        <v>0.17196999545981712</v>
      </c>
      <c r="L34" s="17">
        <f t="shared" si="7"/>
        <v>16454.849999999999</v>
      </c>
      <c r="M34" s="89">
        <v>278642.2</v>
      </c>
      <c r="N34" s="90">
        <v>47918.1</v>
      </c>
      <c r="O34" s="91">
        <v>8097.14</v>
      </c>
      <c r="P34" s="89">
        <v>250838.6</v>
      </c>
      <c r="Q34" s="90">
        <v>43136.71</v>
      </c>
      <c r="R34" s="91">
        <v>17171.560000000001</v>
      </c>
      <c r="S34" s="89">
        <v>271744</v>
      </c>
      <c r="T34" s="90">
        <v>46731.82</v>
      </c>
      <c r="U34" s="91">
        <v>1181.1099999999999</v>
      </c>
      <c r="V34" s="89">
        <v>248891.8</v>
      </c>
      <c r="W34" s="90">
        <v>42801.919999999998</v>
      </c>
      <c r="X34" s="91">
        <v>15479.36</v>
      </c>
      <c r="Y34" s="89">
        <v>252978.8</v>
      </c>
      <c r="Z34" s="90">
        <v>43504.76</v>
      </c>
      <c r="AA34" s="91">
        <v>2029.13</v>
      </c>
      <c r="AB34" s="89">
        <v>281216</v>
      </c>
      <c r="AC34" s="90">
        <v>48360.72</v>
      </c>
      <c r="AD34" s="91">
        <v>-13632.78</v>
      </c>
      <c r="AE34" s="89">
        <v>69114.84</v>
      </c>
      <c r="AF34" s="90">
        <v>11885.68</v>
      </c>
      <c r="AG34" s="91">
        <v>-9057.25</v>
      </c>
      <c r="AH34" s="89">
        <v>14911.8</v>
      </c>
      <c r="AI34" s="90">
        <v>2564.38</v>
      </c>
      <c r="AJ34" s="91">
        <v>-4457.1400000000003</v>
      </c>
      <c r="AK34" s="89">
        <v>2013.17</v>
      </c>
      <c r="AL34" s="90">
        <v>346.2</v>
      </c>
      <c r="AM34" s="91">
        <v>-356.28</v>
      </c>
      <c r="AN34" s="101">
        <v>0</v>
      </c>
      <c r="AO34" s="100">
        <v>0</v>
      </c>
      <c r="AP34" s="91">
        <v>0</v>
      </c>
      <c r="AQ34" s="101">
        <v>0</v>
      </c>
      <c r="AR34" s="100">
        <v>0</v>
      </c>
      <c r="AS34" s="91">
        <v>0</v>
      </c>
      <c r="AT34" s="101">
        <v>0</v>
      </c>
      <c r="AU34" s="100">
        <v>0</v>
      </c>
      <c r="AV34" s="91">
        <v>0</v>
      </c>
    </row>
    <row r="35" spans="1:50" x14ac:dyDescent="0.25">
      <c r="A35" s="168">
        <v>32</v>
      </c>
      <c r="B35" s="179" t="s">
        <v>545</v>
      </c>
      <c r="C35" s="92">
        <v>41</v>
      </c>
      <c r="D35" s="57">
        <v>0.26</v>
      </c>
      <c r="E35" s="57" t="s">
        <v>522</v>
      </c>
      <c r="F35" s="49">
        <v>39756</v>
      </c>
      <c r="G35" s="49">
        <v>39783</v>
      </c>
      <c r="H35" s="58" t="s">
        <v>500</v>
      </c>
      <c r="I35" s="46">
        <f t="shared" si="5"/>
        <v>931031.14000000013</v>
      </c>
      <c r="J35" s="15">
        <f t="shared" si="6"/>
        <v>158368.40000000002</v>
      </c>
      <c r="K35" s="16">
        <f t="shared" si="2"/>
        <v>0.17010000331460448</v>
      </c>
      <c r="L35" s="17">
        <f t="shared" si="7"/>
        <v>-29367.98</v>
      </c>
      <c r="M35" s="89">
        <v>101287.53</v>
      </c>
      <c r="N35" s="90">
        <v>17229.009999999998</v>
      </c>
      <c r="O35" s="91">
        <v>2585.2600000000002</v>
      </c>
      <c r="P35" s="89">
        <v>90832.75</v>
      </c>
      <c r="Q35" s="90">
        <v>15450.65</v>
      </c>
      <c r="R35" s="91">
        <v>5864.05</v>
      </c>
      <c r="S35" s="89">
        <v>99208.99</v>
      </c>
      <c r="T35" s="90">
        <v>16875.45</v>
      </c>
      <c r="U35" s="91">
        <v>165.96</v>
      </c>
      <c r="V35" s="89">
        <v>118117.42</v>
      </c>
      <c r="W35" s="90">
        <v>20091.77</v>
      </c>
      <c r="X35" s="91">
        <v>6925.44</v>
      </c>
      <c r="Y35" s="89">
        <v>98873.03</v>
      </c>
      <c r="Z35" s="90">
        <v>16818.3</v>
      </c>
      <c r="AA35" s="91">
        <v>686.7</v>
      </c>
      <c r="AB35" s="89">
        <v>71441.570000000007</v>
      </c>
      <c r="AC35" s="90">
        <v>12152.21</v>
      </c>
      <c r="AD35" s="91">
        <v>-3443.99</v>
      </c>
      <c r="AE35" s="89">
        <v>65796.070000000007</v>
      </c>
      <c r="AF35" s="90">
        <v>11191.91</v>
      </c>
      <c r="AG35" s="91">
        <v>-8817.4500000000007</v>
      </c>
      <c r="AH35" s="89">
        <v>49991.57</v>
      </c>
      <c r="AI35" s="90">
        <v>8503.57</v>
      </c>
      <c r="AJ35" s="91">
        <v>-14616.63</v>
      </c>
      <c r="AK35" s="89">
        <v>80212.92</v>
      </c>
      <c r="AL35" s="90">
        <v>13644.22</v>
      </c>
      <c r="AM35" s="91">
        <v>-14612.17</v>
      </c>
      <c r="AN35" s="101">
        <v>88326.97</v>
      </c>
      <c r="AO35" s="100">
        <v>15024.42</v>
      </c>
      <c r="AP35" s="91">
        <v>-1782.85</v>
      </c>
      <c r="AQ35" s="101">
        <v>66942.320000000007</v>
      </c>
      <c r="AR35" s="100">
        <v>11386.89</v>
      </c>
      <c r="AS35" s="91">
        <v>-2322.3000000000002</v>
      </c>
      <c r="AT35" s="101">
        <v>0</v>
      </c>
      <c r="AU35" s="100">
        <v>0</v>
      </c>
      <c r="AV35" s="91">
        <v>0</v>
      </c>
    </row>
    <row r="36" spans="1:50" x14ac:dyDescent="0.25">
      <c r="A36" s="176">
        <v>33</v>
      </c>
      <c r="B36" s="179" t="s">
        <v>455</v>
      </c>
      <c r="C36" s="92">
        <v>367</v>
      </c>
      <c r="D36" s="57">
        <v>0.98</v>
      </c>
      <c r="E36" s="57" t="s">
        <v>523</v>
      </c>
      <c r="F36" s="49">
        <v>41486</v>
      </c>
      <c r="G36" s="49">
        <v>41486</v>
      </c>
      <c r="H36" s="58" t="s">
        <v>192</v>
      </c>
      <c r="I36" s="46">
        <f t="shared" si="5"/>
        <v>2033508.7999999998</v>
      </c>
      <c r="J36" s="15">
        <f t="shared" si="6"/>
        <v>339717.98</v>
      </c>
      <c r="K36" s="16">
        <f t="shared" si="2"/>
        <v>0.16705999993705462</v>
      </c>
      <c r="L36" s="17">
        <f t="shared" si="7"/>
        <v>48628.54</v>
      </c>
      <c r="M36" s="89">
        <v>468127.32</v>
      </c>
      <c r="N36" s="90">
        <v>78205.350000000006</v>
      </c>
      <c r="O36" s="91">
        <v>11371.46</v>
      </c>
      <c r="P36" s="89">
        <v>332732.64</v>
      </c>
      <c r="Q36" s="90">
        <v>55586.31</v>
      </c>
      <c r="R36" s="91">
        <v>20211.03</v>
      </c>
      <c r="S36" s="89">
        <v>388549.92</v>
      </c>
      <c r="T36" s="90">
        <v>64911.15</v>
      </c>
      <c r="U36" s="91">
        <v>590.97</v>
      </c>
      <c r="V36" s="89">
        <v>368421.36</v>
      </c>
      <c r="W36" s="90">
        <v>61548.47</v>
      </c>
      <c r="X36" s="91">
        <v>21122.65</v>
      </c>
      <c r="Y36" s="89">
        <v>378959.4</v>
      </c>
      <c r="Z36" s="90">
        <v>63308.959999999999</v>
      </c>
      <c r="AA36" s="91">
        <v>1308.17</v>
      </c>
      <c r="AB36" s="89">
        <v>85391.81</v>
      </c>
      <c r="AC36" s="90">
        <v>14265.56</v>
      </c>
      <c r="AD36" s="91">
        <v>-4355.07</v>
      </c>
      <c r="AE36" s="89">
        <v>11326.35</v>
      </c>
      <c r="AF36" s="90">
        <v>1892.18</v>
      </c>
      <c r="AG36" s="91">
        <v>-1620.67</v>
      </c>
      <c r="AH36" s="89">
        <v>0</v>
      </c>
      <c r="AI36" s="90">
        <v>0</v>
      </c>
      <c r="AJ36" s="91">
        <v>0</v>
      </c>
      <c r="AK36" s="89">
        <v>0</v>
      </c>
      <c r="AL36" s="90">
        <v>0</v>
      </c>
      <c r="AM36" s="91">
        <v>0</v>
      </c>
      <c r="AN36" s="101">
        <v>0</v>
      </c>
      <c r="AO36" s="100">
        <v>0</v>
      </c>
      <c r="AP36" s="91">
        <v>0</v>
      </c>
      <c r="AQ36" s="101">
        <v>0</v>
      </c>
      <c r="AR36" s="100">
        <v>0</v>
      </c>
      <c r="AS36" s="91">
        <v>0</v>
      </c>
      <c r="AT36" s="101">
        <v>0</v>
      </c>
      <c r="AU36" s="100">
        <v>0</v>
      </c>
      <c r="AV36" s="91">
        <v>0</v>
      </c>
    </row>
    <row r="37" spans="1:50" x14ac:dyDescent="0.25">
      <c r="A37" s="176">
        <v>34</v>
      </c>
      <c r="B37" s="179" t="s">
        <v>529</v>
      </c>
      <c r="C37" s="92">
        <v>25</v>
      </c>
      <c r="D37" s="57">
        <v>0.95</v>
      </c>
      <c r="E37" s="57" t="s">
        <v>522</v>
      </c>
      <c r="F37" s="49">
        <v>40854</v>
      </c>
      <c r="G37" s="49">
        <v>40854</v>
      </c>
      <c r="H37" s="58" t="s">
        <v>193</v>
      </c>
      <c r="I37" s="46">
        <f t="shared" si="5"/>
        <v>1920253.5</v>
      </c>
      <c r="J37" s="15">
        <f t="shared" si="6"/>
        <v>238726.68</v>
      </c>
      <c r="K37" s="16">
        <f t="shared" si="2"/>
        <v>0.12432039832240899</v>
      </c>
      <c r="L37" s="17">
        <f t="shared" si="7"/>
        <v>-24455.35</v>
      </c>
      <c r="M37" s="89">
        <v>432749.5</v>
      </c>
      <c r="N37" s="90">
        <v>24883.1</v>
      </c>
      <c r="O37" s="91">
        <v>-35464.519999999997</v>
      </c>
      <c r="P37" s="89">
        <v>342167</v>
      </c>
      <c r="Q37" s="90">
        <v>49189.93</v>
      </c>
      <c r="R37" s="91">
        <v>13374.52</v>
      </c>
      <c r="S37" s="89">
        <v>360693.5</v>
      </c>
      <c r="T37" s="90">
        <v>51853.3</v>
      </c>
      <c r="U37" s="91">
        <v>-8616.2800000000007</v>
      </c>
      <c r="V37" s="89">
        <v>393885.5</v>
      </c>
      <c r="W37" s="90">
        <v>56624.98</v>
      </c>
      <c r="X37" s="91">
        <v>13072.16</v>
      </c>
      <c r="Y37" s="89">
        <v>390758</v>
      </c>
      <c r="Z37" s="90">
        <v>56175.37</v>
      </c>
      <c r="AA37" s="91">
        <v>-6821.23</v>
      </c>
      <c r="AB37" s="89">
        <v>0</v>
      </c>
      <c r="AC37" s="90">
        <v>0</v>
      </c>
      <c r="AD37" s="91">
        <v>0</v>
      </c>
      <c r="AE37" s="89">
        <v>0</v>
      </c>
      <c r="AF37" s="90">
        <v>0</v>
      </c>
      <c r="AG37" s="91">
        <v>0</v>
      </c>
      <c r="AH37" s="89">
        <v>0</v>
      </c>
      <c r="AI37" s="90">
        <v>0</v>
      </c>
      <c r="AJ37" s="91">
        <v>0</v>
      </c>
      <c r="AK37" s="89">
        <v>0</v>
      </c>
      <c r="AL37" s="90">
        <v>0</v>
      </c>
      <c r="AM37" s="91">
        <v>0</v>
      </c>
      <c r="AN37" s="101">
        <v>0</v>
      </c>
      <c r="AO37" s="100">
        <v>0</v>
      </c>
      <c r="AP37" s="91">
        <v>0</v>
      </c>
      <c r="AQ37" s="101">
        <v>0</v>
      </c>
      <c r="AR37" s="100">
        <v>0</v>
      </c>
      <c r="AS37" s="91">
        <v>0</v>
      </c>
      <c r="AT37" s="101">
        <v>0</v>
      </c>
      <c r="AU37" s="100">
        <v>0</v>
      </c>
      <c r="AV37" s="91">
        <v>0</v>
      </c>
    </row>
    <row r="38" spans="1:50" x14ac:dyDescent="0.25">
      <c r="A38" s="168">
        <v>35</v>
      </c>
      <c r="B38" s="179" t="s">
        <v>29</v>
      </c>
      <c r="C38" s="92">
        <v>331</v>
      </c>
      <c r="D38" s="57">
        <v>0.35</v>
      </c>
      <c r="E38" s="57" t="s">
        <v>522</v>
      </c>
      <c r="F38" s="49">
        <v>39965</v>
      </c>
      <c r="G38" s="49">
        <v>39965</v>
      </c>
      <c r="H38" s="58" t="s">
        <v>194</v>
      </c>
      <c r="I38" s="46">
        <f t="shared" si="5"/>
        <v>571591.44999999995</v>
      </c>
      <c r="J38" s="15">
        <f t="shared" si="6"/>
        <v>97227.719999999987</v>
      </c>
      <c r="K38" s="16">
        <f t="shared" si="2"/>
        <v>0.17010002511409153</v>
      </c>
      <c r="L38" s="17">
        <f t="shared" si="7"/>
        <v>-26607.65</v>
      </c>
      <c r="M38" s="89">
        <v>67582.210000000006</v>
      </c>
      <c r="N38" s="90">
        <v>11495.73</v>
      </c>
      <c r="O38" s="91">
        <v>1762.24</v>
      </c>
      <c r="P38" s="89">
        <v>59029.85</v>
      </c>
      <c r="Q38" s="90">
        <v>10040.98</v>
      </c>
      <c r="R38" s="91">
        <v>3972.57</v>
      </c>
      <c r="S38" s="89">
        <v>63587.69</v>
      </c>
      <c r="T38" s="90">
        <v>10816.27</v>
      </c>
      <c r="U38" s="91">
        <v>207.29</v>
      </c>
      <c r="V38" s="89">
        <v>62860.7</v>
      </c>
      <c r="W38" s="90">
        <v>10692.61</v>
      </c>
      <c r="X38" s="91">
        <v>3946.18</v>
      </c>
      <c r="Y38" s="89">
        <v>49627.39</v>
      </c>
      <c r="Z38" s="90">
        <v>8441.6200000000008</v>
      </c>
      <c r="AA38" s="91">
        <v>502.95</v>
      </c>
      <c r="AB38" s="89">
        <v>61554.73</v>
      </c>
      <c r="AC38" s="90">
        <v>10470.459999999999</v>
      </c>
      <c r="AD38" s="91">
        <v>-2904.21</v>
      </c>
      <c r="AE38" s="89">
        <v>53887.81</v>
      </c>
      <c r="AF38" s="90">
        <v>9166.32</v>
      </c>
      <c r="AG38" s="91">
        <v>-7085.58</v>
      </c>
      <c r="AH38" s="89">
        <v>42052.24</v>
      </c>
      <c r="AI38" s="90">
        <v>7153.09</v>
      </c>
      <c r="AJ38" s="91">
        <v>-12458.79</v>
      </c>
      <c r="AK38" s="89">
        <v>71272.009999999995</v>
      </c>
      <c r="AL38" s="90">
        <v>12123.37</v>
      </c>
      <c r="AM38" s="91">
        <v>-12788.4</v>
      </c>
      <c r="AN38" s="101">
        <v>40136.82</v>
      </c>
      <c r="AO38" s="100">
        <v>6827.27</v>
      </c>
      <c r="AP38" s="91">
        <v>-1761.9</v>
      </c>
      <c r="AQ38" s="101">
        <v>0</v>
      </c>
      <c r="AR38" s="100">
        <v>0</v>
      </c>
      <c r="AS38" s="91">
        <v>0</v>
      </c>
      <c r="AT38" s="101">
        <v>0</v>
      </c>
      <c r="AU38" s="100">
        <v>0</v>
      </c>
      <c r="AV38" s="91">
        <v>0</v>
      </c>
    </row>
    <row r="39" spans="1:50" x14ac:dyDescent="0.25">
      <c r="A39" s="176">
        <v>36</v>
      </c>
      <c r="B39" s="179" t="s">
        <v>30</v>
      </c>
      <c r="C39" s="92">
        <v>333</v>
      </c>
      <c r="D39" s="57">
        <v>0.999</v>
      </c>
      <c r="E39" s="57" t="s">
        <v>522</v>
      </c>
      <c r="F39" s="49">
        <v>40935</v>
      </c>
      <c r="G39" s="49">
        <v>40935</v>
      </c>
      <c r="H39" s="58" t="s">
        <v>467</v>
      </c>
      <c r="I39" s="46">
        <f t="shared" si="5"/>
        <v>3247089.08</v>
      </c>
      <c r="J39" s="15">
        <f t="shared" si="6"/>
        <v>502766.39</v>
      </c>
      <c r="K39" s="16">
        <f t="shared" si="2"/>
        <v>0.15483603240105751</v>
      </c>
      <c r="L39" s="17">
        <f t="shared" si="7"/>
        <v>53220.5</v>
      </c>
      <c r="M39" s="89">
        <v>656206.26</v>
      </c>
      <c r="N39" s="90">
        <v>117838.92000000001</v>
      </c>
      <c r="O39" s="91">
        <v>23839.61</v>
      </c>
      <c r="P39" s="89">
        <v>590548.30000000005</v>
      </c>
      <c r="Q39" s="90">
        <v>87737.76</v>
      </c>
      <c r="R39" s="91">
        <v>26283.58</v>
      </c>
      <c r="S39" s="89">
        <v>666686.31999999995</v>
      </c>
      <c r="T39" s="90">
        <v>99049.59</v>
      </c>
      <c r="U39" s="91">
        <v>-12640.07</v>
      </c>
      <c r="V39" s="89">
        <v>658793.74</v>
      </c>
      <c r="W39" s="90">
        <v>97876.99</v>
      </c>
      <c r="X39" s="91">
        <v>26013.22</v>
      </c>
      <c r="Y39" s="89">
        <v>674854.46</v>
      </c>
      <c r="Z39" s="90">
        <v>100263.13</v>
      </c>
      <c r="AA39" s="91">
        <v>-10275.84</v>
      </c>
      <c r="AB39" s="89">
        <v>0</v>
      </c>
      <c r="AC39" s="90">
        <v>0</v>
      </c>
      <c r="AD39" s="91">
        <v>0</v>
      </c>
      <c r="AE39" s="89">
        <v>0</v>
      </c>
      <c r="AF39" s="90">
        <v>0</v>
      </c>
      <c r="AG39" s="91">
        <v>0</v>
      </c>
      <c r="AH39" s="89">
        <v>0</v>
      </c>
      <c r="AI39" s="90">
        <v>0</v>
      </c>
      <c r="AJ39" s="91">
        <v>0</v>
      </c>
      <c r="AK39" s="89">
        <v>0</v>
      </c>
      <c r="AL39" s="90">
        <v>0</v>
      </c>
      <c r="AM39" s="91">
        <v>0</v>
      </c>
      <c r="AN39" s="101">
        <v>0</v>
      </c>
      <c r="AO39" s="100">
        <v>0</v>
      </c>
      <c r="AP39" s="91">
        <v>0</v>
      </c>
      <c r="AQ39" s="101">
        <v>0</v>
      </c>
      <c r="AR39" s="100">
        <v>0</v>
      </c>
      <c r="AS39" s="91">
        <v>0</v>
      </c>
      <c r="AT39" s="101">
        <v>0</v>
      </c>
      <c r="AU39" s="100">
        <v>0</v>
      </c>
      <c r="AV39" s="91">
        <v>0</v>
      </c>
    </row>
    <row r="40" spans="1:50" x14ac:dyDescent="0.25">
      <c r="A40" s="176">
        <v>37</v>
      </c>
      <c r="B40" s="179" t="s">
        <v>453</v>
      </c>
      <c r="C40" s="92">
        <v>334</v>
      </c>
      <c r="D40" s="57">
        <v>0.999</v>
      </c>
      <c r="E40" s="57" t="s">
        <v>522</v>
      </c>
      <c r="F40" s="49">
        <v>41471</v>
      </c>
      <c r="G40" s="49">
        <v>41471</v>
      </c>
      <c r="H40" s="58" t="s">
        <v>454</v>
      </c>
      <c r="I40" s="46">
        <f t="shared" si="5"/>
        <v>4476609.25</v>
      </c>
      <c r="J40" s="15">
        <f t="shared" si="6"/>
        <v>887890.67999999993</v>
      </c>
      <c r="K40" s="16">
        <f t="shared" si="2"/>
        <v>0.19834000030268442</v>
      </c>
      <c r="L40" s="17">
        <f t="shared" si="7"/>
        <v>136542.59</v>
      </c>
      <c r="M40" s="89">
        <v>646983.4</v>
      </c>
      <c r="N40" s="90">
        <v>128322.69</v>
      </c>
      <c r="O40" s="91">
        <v>34605.03</v>
      </c>
      <c r="P40" s="89">
        <v>581435.6</v>
      </c>
      <c r="Q40" s="90">
        <v>115321.94</v>
      </c>
      <c r="R40" s="91">
        <v>55042.400000000001</v>
      </c>
      <c r="S40" s="89">
        <v>656962.4</v>
      </c>
      <c r="T40" s="90">
        <v>130301.92</v>
      </c>
      <c r="U40" s="91">
        <v>19847.8</v>
      </c>
      <c r="V40" s="89">
        <v>584204.19999999995</v>
      </c>
      <c r="W40" s="90">
        <v>115871.06</v>
      </c>
      <c r="X40" s="91">
        <v>55041.98</v>
      </c>
      <c r="Y40" s="89">
        <v>453653.2</v>
      </c>
      <c r="Z40" s="90">
        <v>89977.58</v>
      </c>
      <c r="AA40" s="91">
        <v>16614.98</v>
      </c>
      <c r="AB40" s="89">
        <v>561229.25</v>
      </c>
      <c r="AC40" s="90">
        <v>111314.21</v>
      </c>
      <c r="AD40" s="91">
        <v>-12207.19</v>
      </c>
      <c r="AE40" s="89">
        <v>99204.18</v>
      </c>
      <c r="AF40" s="90">
        <v>19676.16</v>
      </c>
      <c r="AG40" s="91">
        <v>-10515.67</v>
      </c>
      <c r="AH40" s="89">
        <v>35288.06</v>
      </c>
      <c r="AI40" s="90">
        <v>6999.03</v>
      </c>
      <c r="AJ40" s="91">
        <v>-9811.2099999999991</v>
      </c>
      <c r="AK40" s="89">
        <v>33697.61</v>
      </c>
      <c r="AL40" s="90">
        <v>6683.58</v>
      </c>
      <c r="AM40" s="91">
        <v>-5354.55</v>
      </c>
      <c r="AN40" s="101">
        <v>625344.18000000005</v>
      </c>
      <c r="AO40" s="100">
        <v>124030.76</v>
      </c>
      <c r="AP40" s="91">
        <v>5110.0200000000004</v>
      </c>
      <c r="AQ40" s="101">
        <v>100794.63</v>
      </c>
      <c r="AR40" s="100">
        <v>19991.61</v>
      </c>
      <c r="AS40" s="91">
        <v>-2789.12</v>
      </c>
      <c r="AT40" s="101">
        <v>97812.54</v>
      </c>
      <c r="AU40" s="100">
        <v>19400.14</v>
      </c>
      <c r="AV40" s="91">
        <v>-9041.8799999999992</v>
      </c>
    </row>
    <row r="41" spans="1:50" x14ac:dyDescent="0.25">
      <c r="A41" s="168">
        <v>38</v>
      </c>
      <c r="B41" s="179" t="s">
        <v>31</v>
      </c>
      <c r="C41" s="92">
        <v>336</v>
      </c>
      <c r="D41" s="57">
        <v>1.2</v>
      </c>
      <c r="E41" s="57" t="s">
        <v>523</v>
      </c>
      <c r="F41" s="49">
        <v>41346</v>
      </c>
      <c r="G41" s="49">
        <v>41346</v>
      </c>
      <c r="H41" s="58" t="s">
        <v>341</v>
      </c>
      <c r="I41" s="46">
        <f t="shared" si="5"/>
        <v>3303750.6000000006</v>
      </c>
      <c r="J41" s="15">
        <f t="shared" si="6"/>
        <v>508744.55000000005</v>
      </c>
      <c r="K41" s="16">
        <f t="shared" si="2"/>
        <v>0.1539899985186533</v>
      </c>
      <c r="L41" s="17">
        <f t="shared" si="7"/>
        <v>-29477.250000000007</v>
      </c>
      <c r="M41" s="89">
        <v>573001.9</v>
      </c>
      <c r="N41" s="90">
        <v>88236.56</v>
      </c>
      <c r="O41" s="91">
        <v>5681.75</v>
      </c>
      <c r="P41" s="89">
        <v>479713.4</v>
      </c>
      <c r="Q41" s="90">
        <v>73871.070000000007</v>
      </c>
      <c r="R41" s="91">
        <v>24257.35</v>
      </c>
      <c r="S41" s="89">
        <v>453047.55</v>
      </c>
      <c r="T41" s="90">
        <v>69764.789999999994</v>
      </c>
      <c r="U41" s="91">
        <v>-6202.04</v>
      </c>
      <c r="V41" s="89">
        <v>468113.5</v>
      </c>
      <c r="W41" s="90">
        <v>72084.800000000003</v>
      </c>
      <c r="X41" s="91">
        <v>18027.09</v>
      </c>
      <c r="Y41" s="89">
        <v>641278.80000000005</v>
      </c>
      <c r="Z41" s="90">
        <v>98750.52</v>
      </c>
      <c r="AA41" s="91">
        <v>-5716.94</v>
      </c>
      <c r="AB41" s="89">
        <v>433761.35</v>
      </c>
      <c r="AC41" s="90">
        <v>66794.91</v>
      </c>
      <c r="AD41" s="91">
        <v>-31465.279999999999</v>
      </c>
      <c r="AE41" s="89">
        <v>254834.1</v>
      </c>
      <c r="AF41" s="90">
        <v>39241.9</v>
      </c>
      <c r="AG41" s="91">
        <v>-34059.18</v>
      </c>
      <c r="AH41" s="89">
        <v>0</v>
      </c>
      <c r="AI41" s="90">
        <v>0</v>
      </c>
      <c r="AJ41" s="91">
        <v>0</v>
      </c>
      <c r="AK41" s="89">
        <v>0</v>
      </c>
      <c r="AL41" s="90">
        <v>0</v>
      </c>
      <c r="AM41" s="91">
        <v>0</v>
      </c>
      <c r="AN41" s="101">
        <v>0</v>
      </c>
      <c r="AO41" s="100">
        <v>0</v>
      </c>
      <c r="AP41" s="91">
        <v>0</v>
      </c>
      <c r="AQ41" s="101">
        <v>0</v>
      </c>
      <c r="AR41" s="100">
        <v>0</v>
      </c>
      <c r="AS41" s="91">
        <v>0</v>
      </c>
      <c r="AT41" s="101">
        <v>0</v>
      </c>
      <c r="AU41" s="100">
        <v>0</v>
      </c>
      <c r="AV41" s="91">
        <v>0</v>
      </c>
    </row>
    <row r="42" spans="1:50" x14ac:dyDescent="0.25">
      <c r="A42" s="176">
        <v>39</v>
      </c>
      <c r="B42" s="179" t="s">
        <v>32</v>
      </c>
      <c r="C42" s="92">
        <v>337</v>
      </c>
      <c r="D42" s="57">
        <v>0.6</v>
      </c>
      <c r="E42" s="57" t="s">
        <v>522</v>
      </c>
      <c r="F42" s="49">
        <v>40703</v>
      </c>
      <c r="G42" s="49">
        <v>40703</v>
      </c>
      <c r="H42" s="58" t="s">
        <v>342</v>
      </c>
      <c r="I42" s="46">
        <f t="shared" si="5"/>
        <v>512813.51</v>
      </c>
      <c r="J42" s="15">
        <f t="shared" si="6"/>
        <v>83757.84</v>
      </c>
      <c r="K42" s="16">
        <f t="shared" si="2"/>
        <v>0.1633300183530656</v>
      </c>
      <c r="L42" s="17">
        <f t="shared" si="7"/>
        <v>13414.16</v>
      </c>
      <c r="M42" s="89">
        <v>155864</v>
      </c>
      <c r="N42" s="90">
        <v>25457.27</v>
      </c>
      <c r="O42" s="91">
        <v>2592.9</v>
      </c>
      <c r="P42" s="89">
        <v>156454.85</v>
      </c>
      <c r="Q42" s="90">
        <v>25553.77</v>
      </c>
      <c r="R42" s="91">
        <v>9403.2900000000009</v>
      </c>
      <c r="S42" s="89">
        <v>0</v>
      </c>
      <c r="T42" s="90">
        <v>0</v>
      </c>
      <c r="U42" s="91">
        <v>0</v>
      </c>
      <c r="V42" s="89">
        <v>131653.6</v>
      </c>
      <c r="W42" s="90">
        <v>21502.98</v>
      </c>
      <c r="X42" s="91">
        <v>7051.87</v>
      </c>
      <c r="Y42" s="89">
        <v>25430.46</v>
      </c>
      <c r="Z42" s="90">
        <v>4153.5600000000004</v>
      </c>
      <c r="AA42" s="91">
        <v>28.8</v>
      </c>
      <c r="AB42" s="89">
        <v>23543.05</v>
      </c>
      <c r="AC42" s="90">
        <v>3845.29</v>
      </c>
      <c r="AD42" s="91">
        <v>-1242</v>
      </c>
      <c r="AE42" s="89">
        <v>8245.0300000000007</v>
      </c>
      <c r="AF42" s="90">
        <v>1346.66</v>
      </c>
      <c r="AG42" s="91">
        <v>-1163.1500000000001</v>
      </c>
      <c r="AH42" s="89">
        <v>11622.52</v>
      </c>
      <c r="AI42" s="90">
        <v>1898.31</v>
      </c>
      <c r="AJ42" s="91">
        <v>-3257.55</v>
      </c>
      <c r="AK42" s="89">
        <v>0</v>
      </c>
      <c r="AL42" s="90">
        <v>0</v>
      </c>
      <c r="AM42" s="91">
        <v>0</v>
      </c>
      <c r="AN42" s="101">
        <v>0</v>
      </c>
      <c r="AO42" s="100">
        <v>0</v>
      </c>
      <c r="AP42" s="91">
        <v>0</v>
      </c>
      <c r="AQ42" s="101">
        <v>0</v>
      </c>
      <c r="AR42" s="100">
        <v>0</v>
      </c>
      <c r="AS42" s="91">
        <v>0</v>
      </c>
      <c r="AT42" s="101">
        <v>0</v>
      </c>
      <c r="AU42" s="100">
        <v>0</v>
      </c>
      <c r="AV42" s="91">
        <v>0</v>
      </c>
    </row>
    <row r="43" spans="1:50" x14ac:dyDescent="0.25">
      <c r="A43" s="176">
        <v>40</v>
      </c>
      <c r="B43" s="179" t="s">
        <v>468</v>
      </c>
      <c r="C43" s="92">
        <v>338</v>
      </c>
      <c r="D43" s="57">
        <v>0.68</v>
      </c>
      <c r="E43" s="57" t="s">
        <v>522</v>
      </c>
      <c r="F43" s="49">
        <v>40541</v>
      </c>
      <c r="G43" s="49">
        <v>40541</v>
      </c>
      <c r="H43" s="58" t="s">
        <v>195</v>
      </c>
      <c r="I43" s="46">
        <f t="shared" si="5"/>
        <v>360758.99</v>
      </c>
      <c r="J43" s="15">
        <f t="shared" si="6"/>
        <v>58165.17</v>
      </c>
      <c r="K43" s="16">
        <f t="shared" si="2"/>
        <v>0.16122999457338541</v>
      </c>
      <c r="L43" s="17">
        <f t="shared" si="7"/>
        <v>6187.35</v>
      </c>
      <c r="M43" s="89">
        <v>63812.68</v>
      </c>
      <c r="N43" s="90">
        <v>10288.52</v>
      </c>
      <c r="O43" s="91">
        <v>606.80999999999995</v>
      </c>
      <c r="P43" s="89">
        <v>45423.26</v>
      </c>
      <c r="Q43" s="90">
        <v>7323.59</v>
      </c>
      <c r="R43" s="91">
        <v>2120.73</v>
      </c>
      <c r="S43" s="89">
        <v>54164.06</v>
      </c>
      <c r="T43" s="90">
        <v>8732.8700000000008</v>
      </c>
      <c r="U43" s="91">
        <v>-760.36</v>
      </c>
      <c r="V43" s="89">
        <v>95191.21</v>
      </c>
      <c r="W43" s="90">
        <v>15347.68</v>
      </c>
      <c r="X43" s="91">
        <v>4879.42</v>
      </c>
      <c r="Y43" s="89">
        <v>87962.37</v>
      </c>
      <c r="Z43" s="90">
        <v>14182.17</v>
      </c>
      <c r="AA43" s="91">
        <v>-413.76</v>
      </c>
      <c r="AB43" s="89">
        <v>14205.41</v>
      </c>
      <c r="AC43" s="90">
        <v>2290.34</v>
      </c>
      <c r="AD43" s="91">
        <v>-245.49</v>
      </c>
      <c r="AE43" s="89">
        <v>0</v>
      </c>
      <c r="AF43" s="90">
        <v>0</v>
      </c>
      <c r="AG43" s="91">
        <v>0</v>
      </c>
      <c r="AH43" s="89">
        <v>0</v>
      </c>
      <c r="AI43" s="90">
        <v>0</v>
      </c>
      <c r="AJ43" s="91">
        <v>0</v>
      </c>
      <c r="AK43" s="89">
        <v>0</v>
      </c>
      <c r="AL43" s="90">
        <v>0</v>
      </c>
      <c r="AM43" s="91">
        <v>0</v>
      </c>
      <c r="AN43" s="101">
        <v>0</v>
      </c>
      <c r="AO43" s="100">
        <v>0</v>
      </c>
      <c r="AP43" s="91">
        <v>0</v>
      </c>
      <c r="AQ43" s="101">
        <v>0</v>
      </c>
      <c r="AR43" s="100">
        <v>0</v>
      </c>
      <c r="AS43" s="91">
        <v>0</v>
      </c>
      <c r="AT43" s="101">
        <v>0</v>
      </c>
      <c r="AU43" s="100">
        <v>0</v>
      </c>
      <c r="AV43" s="91">
        <v>0</v>
      </c>
    </row>
    <row r="44" spans="1:50" x14ac:dyDescent="0.25">
      <c r="A44" s="7"/>
      <c r="B44" s="40"/>
      <c r="C44" s="40"/>
      <c r="D44" s="57">
        <f>SUM(D4:D43)</f>
        <v>43.817</v>
      </c>
      <c r="E44" s="57"/>
      <c r="F44" s="49"/>
      <c r="G44" s="49"/>
      <c r="H44" s="71" t="s">
        <v>366</v>
      </c>
      <c r="I44" s="66">
        <f>SUM(I4:I43)</f>
        <v>88143670.579999983</v>
      </c>
      <c r="J44" s="66">
        <f>SUM(J4:J43)</f>
        <v>13490284.790000001</v>
      </c>
      <c r="K44" s="82">
        <f>J44/I44</f>
        <v>0.15304882019584262</v>
      </c>
      <c r="L44" s="66">
        <f t="shared" ref="L44:AV44" si="8">SUM(L4:L43)</f>
        <v>-2180129.0099999993</v>
      </c>
      <c r="M44" s="66">
        <f t="shared" si="8"/>
        <v>14182917.059999999</v>
      </c>
      <c r="N44" s="66">
        <f t="shared" si="8"/>
        <v>2249522.6100000008</v>
      </c>
      <c r="O44" s="66">
        <f t="shared" si="8"/>
        <v>225230.51</v>
      </c>
      <c r="P44" s="66">
        <f t="shared" si="8"/>
        <v>12920298.959999997</v>
      </c>
      <c r="Q44" s="66">
        <f t="shared" si="8"/>
        <v>2052157.98</v>
      </c>
      <c r="R44" s="66">
        <f t="shared" si="8"/>
        <v>710380.49000000011</v>
      </c>
      <c r="S44" s="66">
        <f t="shared" si="8"/>
        <v>14237899.250000002</v>
      </c>
      <c r="T44" s="66">
        <f t="shared" si="8"/>
        <v>2054567.2200000002</v>
      </c>
      <c r="U44" s="66">
        <f t="shared" si="8"/>
        <v>-325359.76000000007</v>
      </c>
      <c r="V44" s="66">
        <f t="shared" si="8"/>
        <v>12734019.6</v>
      </c>
      <c r="W44" s="66">
        <f t="shared" si="8"/>
        <v>1971161.5999999999</v>
      </c>
      <c r="X44" s="66">
        <f t="shared" si="8"/>
        <v>582843.35000000009</v>
      </c>
      <c r="Y44" s="66">
        <f t="shared" si="8"/>
        <v>12336901.869999999</v>
      </c>
      <c r="Z44" s="66">
        <f t="shared" si="8"/>
        <v>1893099.8400000003</v>
      </c>
      <c r="AA44" s="66">
        <f t="shared" si="8"/>
        <v>-114339.15999999999</v>
      </c>
      <c r="AB44" s="66">
        <f t="shared" si="8"/>
        <v>7660732.9200000009</v>
      </c>
      <c r="AC44" s="66">
        <f t="shared" si="8"/>
        <v>1180926</v>
      </c>
      <c r="AD44" s="66">
        <f t="shared" si="8"/>
        <v>-484818.41000000015</v>
      </c>
      <c r="AE44" s="66">
        <f t="shared" si="8"/>
        <v>5199996.5499999989</v>
      </c>
      <c r="AF44" s="66">
        <f t="shared" si="8"/>
        <v>777426.68000000017</v>
      </c>
      <c r="AG44" s="66">
        <f t="shared" si="8"/>
        <v>-793195.21000000008</v>
      </c>
      <c r="AH44" s="66">
        <f t="shared" si="8"/>
        <v>4087883.1</v>
      </c>
      <c r="AI44" s="66">
        <f t="shared" si="8"/>
        <v>592875.11999999988</v>
      </c>
      <c r="AJ44" s="66">
        <f t="shared" si="8"/>
        <v>-1307281.1099999999</v>
      </c>
      <c r="AK44" s="66">
        <f t="shared" si="8"/>
        <v>2784827.03</v>
      </c>
      <c r="AL44" s="66">
        <f t="shared" si="8"/>
        <v>366250.38</v>
      </c>
      <c r="AM44" s="66">
        <f t="shared" si="8"/>
        <v>-598933.05000000005</v>
      </c>
      <c r="AN44" s="66">
        <f t="shared" si="8"/>
        <v>1192406.8399999999</v>
      </c>
      <c r="AO44" s="66">
        <f t="shared" si="8"/>
        <v>216727.37</v>
      </c>
      <c r="AP44" s="66">
        <f t="shared" si="8"/>
        <v>-15065.529999999999</v>
      </c>
      <c r="AQ44" s="66">
        <f t="shared" si="8"/>
        <v>576621.09000000008</v>
      </c>
      <c r="AR44" s="66">
        <f t="shared" si="8"/>
        <v>95491.79</v>
      </c>
      <c r="AS44" s="66">
        <f t="shared" si="8"/>
        <v>-33698.76</v>
      </c>
      <c r="AT44" s="66">
        <f t="shared" si="8"/>
        <v>229166.31</v>
      </c>
      <c r="AU44" s="66">
        <f t="shared" si="8"/>
        <v>40078.199999999997</v>
      </c>
      <c r="AV44" s="66">
        <f t="shared" si="8"/>
        <v>-25892.369999999995</v>
      </c>
    </row>
    <row r="45" spans="1:50" x14ac:dyDescent="0.25">
      <c r="A45" s="7"/>
      <c r="B45" s="40"/>
      <c r="C45" s="40"/>
      <c r="D45" s="57"/>
      <c r="E45" s="57"/>
      <c r="F45" s="49"/>
      <c r="G45" s="49"/>
      <c r="H45" s="58"/>
      <c r="I45" s="67"/>
      <c r="J45" s="68"/>
      <c r="K45" s="69"/>
      <c r="L45" s="70"/>
      <c r="M45" s="18"/>
      <c r="N45" s="19"/>
      <c r="O45" s="20"/>
      <c r="P45" s="18"/>
      <c r="Q45" s="19"/>
      <c r="R45" s="20"/>
      <c r="S45" s="18"/>
      <c r="T45" s="19"/>
      <c r="U45" s="20"/>
      <c r="V45" s="18"/>
      <c r="W45" s="19"/>
      <c r="X45" s="20"/>
      <c r="Y45" s="18"/>
      <c r="Z45" s="19"/>
      <c r="AA45" s="20"/>
      <c r="AB45" s="18"/>
      <c r="AC45" s="19"/>
      <c r="AD45" s="20"/>
      <c r="AE45" s="18"/>
      <c r="AF45" s="19"/>
      <c r="AG45" s="20"/>
      <c r="AH45" s="18"/>
      <c r="AI45" s="19"/>
      <c r="AJ45" s="20"/>
      <c r="AK45" s="18"/>
      <c r="AL45" s="19"/>
      <c r="AM45" s="20"/>
      <c r="AN45" s="18"/>
      <c r="AO45" s="19"/>
      <c r="AP45" s="20"/>
      <c r="AQ45" s="89"/>
      <c r="AR45" s="90"/>
      <c r="AS45" s="91"/>
      <c r="AT45" s="89"/>
      <c r="AU45" s="90"/>
      <c r="AV45" s="91"/>
      <c r="AW45" s="118"/>
      <c r="AX45" s="118"/>
    </row>
    <row r="46" spans="1:50" x14ac:dyDescent="0.25">
      <c r="A46" s="176">
        <v>41</v>
      </c>
      <c r="B46" s="179" t="s">
        <v>383</v>
      </c>
      <c r="C46" s="92">
        <v>405</v>
      </c>
      <c r="D46" s="57">
        <v>0.315</v>
      </c>
      <c r="E46" s="57" t="s">
        <v>523</v>
      </c>
      <c r="F46" s="49">
        <v>42159</v>
      </c>
      <c r="G46" s="49">
        <v>42159</v>
      </c>
      <c r="H46" s="58" t="s">
        <v>466</v>
      </c>
      <c r="I46" s="46">
        <f t="shared" ref="I46:I78" si="9">M46+P46+S46+V46+Y46+AB46+AE46+AH46+AK46+AN46+AQ46+AT46</f>
        <v>1505583.88</v>
      </c>
      <c r="J46" s="15">
        <f t="shared" ref="J46:J78" si="10">N46+Q46+T46+W46+Z46+AC46+AF46+AI46+AL46+AO46+AR46+AU46</f>
        <v>269635.01</v>
      </c>
      <c r="K46" s="16">
        <f t="shared" ref="K46" si="11">J46/I46</f>
        <v>0.17908999530467876</v>
      </c>
      <c r="L46" s="17">
        <f t="shared" ref="L46:L78" si="12">O46+R46+U46+X46+AA46+AD46+AG46+AJ46+AM46+AP46+AS46+AV46</f>
        <v>-15278.140630000005</v>
      </c>
      <c r="M46" s="89">
        <v>181474.92</v>
      </c>
      <c r="N46" s="90">
        <v>32500.34</v>
      </c>
      <c r="O46" s="91">
        <v>5282.22</v>
      </c>
      <c r="P46" s="89">
        <v>182150.16</v>
      </c>
      <c r="Q46" s="90">
        <v>32621.27</v>
      </c>
      <c r="R46" s="91">
        <v>13723.76</v>
      </c>
      <c r="S46" s="89">
        <v>213168.92</v>
      </c>
      <c r="T46" s="90">
        <v>38176.42</v>
      </c>
      <c r="U46" s="91">
        <v>2618.69</v>
      </c>
      <c r="V46" s="105">
        <v>205958.64</v>
      </c>
      <c r="W46" s="100">
        <v>36885.129999999997</v>
      </c>
      <c r="X46" s="106">
        <v>14307.23</v>
      </c>
      <c r="Y46" s="105">
        <v>213100</v>
      </c>
      <c r="Z46" s="100">
        <v>38164.080000000002</v>
      </c>
      <c r="AA46" s="106">
        <v>3104.76</v>
      </c>
      <c r="AB46" s="105">
        <v>204826.2</v>
      </c>
      <c r="AC46" s="100">
        <v>36682.32</v>
      </c>
      <c r="AD46" s="106">
        <v>-7854.8606300000001</v>
      </c>
      <c r="AE46" s="105">
        <v>210680.92</v>
      </c>
      <c r="AF46" s="100">
        <v>37730.85</v>
      </c>
      <c r="AG46" s="106">
        <v>-26462.65</v>
      </c>
      <c r="AH46" s="105">
        <v>94224.12</v>
      </c>
      <c r="AI46" s="100">
        <v>16874.599999999999</v>
      </c>
      <c r="AJ46" s="106">
        <v>-19997.29</v>
      </c>
      <c r="AK46" s="89">
        <v>0</v>
      </c>
      <c r="AL46" s="90">
        <v>0</v>
      </c>
      <c r="AM46" s="91">
        <v>0</v>
      </c>
      <c r="AN46" s="101">
        <v>0</v>
      </c>
      <c r="AO46" s="100">
        <v>0</v>
      </c>
      <c r="AP46" s="91">
        <v>0</v>
      </c>
      <c r="AQ46" s="101">
        <v>0</v>
      </c>
      <c r="AR46" s="100">
        <v>0</v>
      </c>
      <c r="AS46" s="91">
        <v>0</v>
      </c>
      <c r="AT46" s="101">
        <v>0</v>
      </c>
      <c r="AU46" s="100">
        <v>0</v>
      </c>
      <c r="AV46" s="91">
        <v>0</v>
      </c>
    </row>
    <row r="47" spans="1:50" x14ac:dyDescent="0.25">
      <c r="A47" s="176">
        <v>42</v>
      </c>
      <c r="B47" s="179" t="s">
        <v>33</v>
      </c>
      <c r="C47" s="92">
        <v>48</v>
      </c>
      <c r="D47" s="57">
        <v>0.96</v>
      </c>
      <c r="E47" s="57" t="s">
        <v>522</v>
      </c>
      <c r="F47" s="49">
        <v>40926</v>
      </c>
      <c r="G47" s="49">
        <v>40926</v>
      </c>
      <c r="H47" s="58" t="s">
        <v>501</v>
      </c>
      <c r="I47" s="46">
        <f t="shared" si="9"/>
        <v>0</v>
      </c>
      <c r="J47" s="15">
        <f t="shared" si="10"/>
        <v>0</v>
      </c>
      <c r="K47" s="16" t="e">
        <f t="shared" si="2"/>
        <v>#DIV/0!</v>
      </c>
      <c r="L47" s="17">
        <f t="shared" si="12"/>
        <v>0</v>
      </c>
      <c r="M47" s="89">
        <v>0</v>
      </c>
      <c r="N47" s="90">
        <v>0</v>
      </c>
      <c r="O47" s="91">
        <v>0</v>
      </c>
      <c r="P47" s="89">
        <v>0</v>
      </c>
      <c r="Q47" s="90">
        <v>0</v>
      </c>
      <c r="R47" s="91">
        <v>0</v>
      </c>
      <c r="S47" s="89">
        <v>0</v>
      </c>
      <c r="T47" s="90">
        <v>0</v>
      </c>
      <c r="U47" s="91">
        <v>0</v>
      </c>
      <c r="V47" s="89">
        <v>0</v>
      </c>
      <c r="W47" s="90">
        <v>0</v>
      </c>
      <c r="X47" s="91">
        <v>0</v>
      </c>
      <c r="Y47" s="89">
        <v>0</v>
      </c>
      <c r="Z47" s="90">
        <v>0</v>
      </c>
      <c r="AA47" s="91">
        <v>0</v>
      </c>
      <c r="AB47" s="89">
        <v>0</v>
      </c>
      <c r="AC47" s="90">
        <v>0</v>
      </c>
      <c r="AD47" s="91">
        <v>0</v>
      </c>
      <c r="AE47" s="89">
        <v>0</v>
      </c>
      <c r="AF47" s="90">
        <v>0</v>
      </c>
      <c r="AG47" s="91">
        <v>0</v>
      </c>
      <c r="AH47" s="89">
        <v>0</v>
      </c>
      <c r="AI47" s="90">
        <v>0</v>
      </c>
      <c r="AJ47" s="91">
        <v>0</v>
      </c>
      <c r="AK47" s="89">
        <v>0</v>
      </c>
      <c r="AL47" s="90">
        <v>0</v>
      </c>
      <c r="AM47" s="91">
        <v>0</v>
      </c>
      <c r="AN47" s="101">
        <v>0</v>
      </c>
      <c r="AO47" s="100">
        <v>0</v>
      </c>
      <c r="AP47" s="91">
        <v>0</v>
      </c>
      <c r="AQ47" s="101">
        <v>0</v>
      </c>
      <c r="AR47" s="100">
        <v>0</v>
      </c>
      <c r="AS47" s="91">
        <v>0</v>
      </c>
      <c r="AT47" s="101">
        <v>0</v>
      </c>
      <c r="AU47" s="100">
        <v>0</v>
      </c>
      <c r="AV47" s="91">
        <v>0</v>
      </c>
    </row>
    <row r="48" spans="1:50" x14ac:dyDescent="0.25">
      <c r="A48" s="176">
        <v>43</v>
      </c>
      <c r="B48" s="179" t="s">
        <v>380</v>
      </c>
      <c r="C48" s="92">
        <v>391</v>
      </c>
      <c r="D48" s="57">
        <v>0.18</v>
      </c>
      <c r="E48" s="94" t="s">
        <v>523</v>
      </c>
      <c r="F48" s="49">
        <v>42027</v>
      </c>
      <c r="G48" s="49">
        <v>42031</v>
      </c>
      <c r="H48" s="58" t="s">
        <v>375</v>
      </c>
      <c r="I48" s="46">
        <f t="shared" si="9"/>
        <v>216943.71799999999</v>
      </c>
      <c r="J48" s="15">
        <f t="shared" si="10"/>
        <v>41290.9</v>
      </c>
      <c r="K48" s="16">
        <f t="shared" ref="K48:K79" si="13">J48/I48</f>
        <v>0.19033000992450955</v>
      </c>
      <c r="L48" s="17">
        <f t="shared" si="12"/>
        <v>10512.11</v>
      </c>
      <c r="M48" s="89">
        <v>82493.872799999997</v>
      </c>
      <c r="N48" s="90">
        <v>15701.06</v>
      </c>
      <c r="O48" s="91">
        <v>3878.65</v>
      </c>
      <c r="P48" s="89">
        <v>58694.235200000003</v>
      </c>
      <c r="Q48" s="90">
        <v>11171.27</v>
      </c>
      <c r="R48" s="91">
        <v>4666.63</v>
      </c>
      <c r="S48" s="89">
        <v>75755.61</v>
      </c>
      <c r="T48" s="90">
        <v>14418.57</v>
      </c>
      <c r="U48" s="91">
        <v>1966.83</v>
      </c>
      <c r="V48" s="89">
        <v>0</v>
      </c>
      <c r="W48" s="90">
        <v>0</v>
      </c>
      <c r="X48" s="91">
        <v>0</v>
      </c>
      <c r="Y48" s="89">
        <v>0</v>
      </c>
      <c r="Z48" s="90">
        <v>0</v>
      </c>
      <c r="AA48" s="91">
        <v>0</v>
      </c>
      <c r="AB48" s="89">
        <v>0</v>
      </c>
      <c r="AC48" s="90">
        <v>0</v>
      </c>
      <c r="AD48" s="91">
        <v>0</v>
      </c>
      <c r="AE48" s="89">
        <v>0</v>
      </c>
      <c r="AF48" s="90">
        <v>0</v>
      </c>
      <c r="AG48" s="91">
        <v>0</v>
      </c>
      <c r="AH48" s="89">
        <v>0</v>
      </c>
      <c r="AI48" s="90">
        <v>0</v>
      </c>
      <c r="AJ48" s="91">
        <v>0</v>
      </c>
      <c r="AK48" s="89">
        <v>0</v>
      </c>
      <c r="AL48" s="90">
        <v>0</v>
      </c>
      <c r="AM48" s="91">
        <v>0</v>
      </c>
      <c r="AN48" s="101">
        <v>0</v>
      </c>
      <c r="AO48" s="100">
        <v>0</v>
      </c>
      <c r="AP48" s="91">
        <v>0</v>
      </c>
      <c r="AQ48" s="101">
        <v>0</v>
      </c>
      <c r="AR48" s="100">
        <v>0</v>
      </c>
      <c r="AS48" s="91">
        <v>0</v>
      </c>
      <c r="AT48" s="101">
        <v>0</v>
      </c>
      <c r="AU48" s="100">
        <v>0</v>
      </c>
      <c r="AV48" s="91">
        <v>0</v>
      </c>
    </row>
    <row r="49" spans="1:48" x14ac:dyDescent="0.25">
      <c r="A49" s="176">
        <v>44</v>
      </c>
      <c r="B49" s="179" t="s">
        <v>34</v>
      </c>
      <c r="C49" s="92">
        <v>60</v>
      </c>
      <c r="D49" s="57">
        <v>1.9</v>
      </c>
      <c r="E49" s="57" t="s">
        <v>522</v>
      </c>
      <c r="F49" s="49">
        <v>41256</v>
      </c>
      <c r="G49" s="49">
        <v>41256</v>
      </c>
      <c r="H49" s="58" t="s">
        <v>196</v>
      </c>
      <c r="I49" s="46">
        <f t="shared" si="9"/>
        <v>6931198.3199999994</v>
      </c>
      <c r="J49" s="15">
        <f t="shared" si="10"/>
        <v>1106288.57</v>
      </c>
      <c r="K49" s="16">
        <f t="shared" si="13"/>
        <v>0.15961000088654226</v>
      </c>
      <c r="L49" s="17">
        <f t="shared" si="12"/>
        <v>-90839.265509999983</v>
      </c>
      <c r="M49" s="89">
        <v>1044218.28</v>
      </c>
      <c r="N49" s="90">
        <v>166667.68</v>
      </c>
      <c r="O49" s="91">
        <v>16893.830000000002</v>
      </c>
      <c r="P49" s="89">
        <v>930325.92</v>
      </c>
      <c r="Q49" s="90">
        <v>148489.32</v>
      </c>
      <c r="R49" s="91">
        <v>51255.360000000001</v>
      </c>
      <c r="S49" s="89">
        <v>1033732.32</v>
      </c>
      <c r="T49" s="90">
        <v>164994.01999999999</v>
      </c>
      <c r="U49" s="91">
        <v>-7847.98</v>
      </c>
      <c r="V49" s="89">
        <v>921065.64</v>
      </c>
      <c r="W49" s="90">
        <v>147011.29</v>
      </c>
      <c r="X49" s="91">
        <v>55547.26</v>
      </c>
      <c r="Y49" s="89">
        <v>1034612.64</v>
      </c>
      <c r="Z49" s="90">
        <v>165134.51999999999</v>
      </c>
      <c r="AA49" s="91">
        <v>-4194.03</v>
      </c>
      <c r="AB49" s="89">
        <v>925965.84</v>
      </c>
      <c r="AC49" s="90">
        <v>147793.41</v>
      </c>
      <c r="AD49" s="91">
        <v>-51596.035510000002</v>
      </c>
      <c r="AE49" s="89">
        <v>1028942.64</v>
      </c>
      <c r="AF49" s="90">
        <v>164229.53</v>
      </c>
      <c r="AG49" s="91">
        <v>-149219.57999999999</v>
      </c>
      <c r="AH49" s="89">
        <v>12335.04</v>
      </c>
      <c r="AI49" s="90">
        <v>1968.8</v>
      </c>
      <c r="AJ49" s="91">
        <v>-1678.09</v>
      </c>
      <c r="AK49" s="89">
        <v>0</v>
      </c>
      <c r="AL49" s="90">
        <v>0</v>
      </c>
      <c r="AM49" s="91">
        <v>0</v>
      </c>
      <c r="AN49" s="101">
        <v>0</v>
      </c>
      <c r="AO49" s="100">
        <v>0</v>
      </c>
      <c r="AP49" s="91">
        <v>0</v>
      </c>
      <c r="AQ49" s="101">
        <v>0</v>
      </c>
      <c r="AR49" s="100">
        <v>0</v>
      </c>
      <c r="AS49" s="91">
        <v>0</v>
      </c>
      <c r="AT49" s="101">
        <v>0</v>
      </c>
      <c r="AU49" s="100">
        <v>0</v>
      </c>
      <c r="AV49" s="91">
        <v>0</v>
      </c>
    </row>
    <row r="50" spans="1:48" x14ac:dyDescent="0.25">
      <c r="A50" s="176">
        <v>45</v>
      </c>
      <c r="B50" s="179" t="s">
        <v>544</v>
      </c>
      <c r="C50" s="92">
        <v>397</v>
      </c>
      <c r="D50" s="57">
        <v>0.15</v>
      </c>
      <c r="E50" s="94" t="s">
        <v>523</v>
      </c>
      <c r="F50" s="49">
        <v>42062</v>
      </c>
      <c r="G50" s="49">
        <v>42062</v>
      </c>
      <c r="H50" s="58" t="s">
        <v>376</v>
      </c>
      <c r="I50" s="46">
        <f t="shared" si="9"/>
        <v>348787.98000000004</v>
      </c>
      <c r="J50" s="15">
        <f t="shared" si="10"/>
        <v>67989.240000000005</v>
      </c>
      <c r="K50" s="16">
        <f t="shared" si="13"/>
        <v>0.1949299973009391</v>
      </c>
      <c r="L50" s="17">
        <f t="shared" si="12"/>
        <v>12991.43736</v>
      </c>
      <c r="M50" s="89">
        <v>66480.83</v>
      </c>
      <c r="N50" s="90">
        <v>12959.11</v>
      </c>
      <c r="O50" s="91">
        <v>3417.52</v>
      </c>
      <c r="P50" s="89">
        <v>55767.97</v>
      </c>
      <c r="Q50" s="90">
        <v>10870.85</v>
      </c>
      <c r="R50" s="91">
        <v>5070.33</v>
      </c>
      <c r="S50" s="89">
        <v>43213.87</v>
      </c>
      <c r="T50" s="90">
        <v>8423.68</v>
      </c>
      <c r="U50" s="91">
        <v>1151.46</v>
      </c>
      <c r="V50" s="89">
        <v>58388.75</v>
      </c>
      <c r="W50" s="90">
        <v>11381.72</v>
      </c>
      <c r="X50" s="91">
        <v>4990.8</v>
      </c>
      <c r="Y50" s="89">
        <v>52436.73</v>
      </c>
      <c r="Z50" s="90">
        <v>10221.49</v>
      </c>
      <c r="AA50" s="91">
        <v>1520.9</v>
      </c>
      <c r="AB50" s="89">
        <v>50064.15</v>
      </c>
      <c r="AC50" s="90">
        <v>9759</v>
      </c>
      <c r="AD50" s="91">
        <v>-1019.07264</v>
      </c>
      <c r="AE50" s="89">
        <v>22435.68</v>
      </c>
      <c r="AF50" s="90">
        <v>4373.3900000000003</v>
      </c>
      <c r="AG50" s="91">
        <v>-2140.5</v>
      </c>
      <c r="AH50" s="89">
        <v>0</v>
      </c>
      <c r="AI50" s="90">
        <v>0</v>
      </c>
      <c r="AJ50" s="91">
        <v>0</v>
      </c>
      <c r="AK50" s="89">
        <v>0</v>
      </c>
      <c r="AL50" s="90">
        <v>0</v>
      </c>
      <c r="AM50" s="91">
        <v>0</v>
      </c>
      <c r="AN50" s="101">
        <v>0</v>
      </c>
      <c r="AO50" s="100">
        <v>0</v>
      </c>
      <c r="AP50" s="91">
        <v>0</v>
      </c>
      <c r="AQ50" s="101">
        <v>0</v>
      </c>
      <c r="AR50" s="100">
        <v>0</v>
      </c>
      <c r="AS50" s="91">
        <v>0</v>
      </c>
      <c r="AT50" s="101">
        <v>0</v>
      </c>
      <c r="AU50" s="100">
        <v>0</v>
      </c>
      <c r="AV50" s="91">
        <v>0</v>
      </c>
    </row>
    <row r="51" spans="1:48" x14ac:dyDescent="0.25">
      <c r="A51" s="176">
        <v>46</v>
      </c>
      <c r="B51" s="179" t="s">
        <v>35</v>
      </c>
      <c r="C51" s="92">
        <v>68</v>
      </c>
      <c r="D51" s="57">
        <v>0.999</v>
      </c>
      <c r="E51" s="57" t="s">
        <v>522</v>
      </c>
      <c r="F51" s="49">
        <v>40987</v>
      </c>
      <c r="G51" s="49">
        <v>40987</v>
      </c>
      <c r="H51" s="58" t="s">
        <v>197</v>
      </c>
      <c r="I51" s="46">
        <f t="shared" si="9"/>
        <v>4167177.1000000006</v>
      </c>
      <c r="J51" s="15">
        <f t="shared" si="10"/>
        <v>585582.69000000006</v>
      </c>
      <c r="K51" s="16">
        <f t="shared" si="13"/>
        <v>0.14052263101561005</v>
      </c>
      <c r="L51" s="17">
        <f t="shared" si="12"/>
        <v>-154456.48000000001</v>
      </c>
      <c r="M51" s="89">
        <v>593516</v>
      </c>
      <c r="N51" s="90">
        <v>99152.78</v>
      </c>
      <c r="O51" s="91">
        <v>13921.78</v>
      </c>
      <c r="P51" s="89">
        <v>524592.30000000005</v>
      </c>
      <c r="Q51" s="90">
        <v>87638.39</v>
      </c>
      <c r="R51" s="91">
        <v>32552.03</v>
      </c>
      <c r="S51" s="89">
        <v>589430.4</v>
      </c>
      <c r="T51" s="90">
        <v>88335.96</v>
      </c>
      <c r="U51" s="91">
        <v>-10169.83</v>
      </c>
      <c r="V51" s="89">
        <v>571598.6</v>
      </c>
      <c r="W51" s="90">
        <v>72147.179999999993</v>
      </c>
      <c r="X51" s="91">
        <v>9702.31</v>
      </c>
      <c r="Y51" s="89">
        <v>282491.59999999998</v>
      </c>
      <c r="Z51" s="90">
        <v>35656.089999999997</v>
      </c>
      <c r="AA51" s="91">
        <v>-10636.34</v>
      </c>
      <c r="AB51" s="89">
        <v>0</v>
      </c>
      <c r="AC51" s="90">
        <v>0</v>
      </c>
      <c r="AD51" s="91">
        <v>0</v>
      </c>
      <c r="AE51" s="89">
        <v>0</v>
      </c>
      <c r="AF51" s="90">
        <v>0</v>
      </c>
      <c r="AG51" s="91">
        <v>0</v>
      </c>
      <c r="AH51" s="89">
        <v>0</v>
      </c>
      <c r="AI51" s="90">
        <v>0</v>
      </c>
      <c r="AJ51" s="91">
        <v>0</v>
      </c>
      <c r="AK51" s="89">
        <v>142601.5</v>
      </c>
      <c r="AL51" s="90">
        <v>17999.16</v>
      </c>
      <c r="AM51" s="91">
        <v>-32315.63</v>
      </c>
      <c r="AN51" s="101">
        <v>419832.2</v>
      </c>
      <c r="AO51" s="100">
        <v>52991.22</v>
      </c>
      <c r="AP51" s="91">
        <v>-28040.46</v>
      </c>
      <c r="AQ51" s="101">
        <v>492757.1</v>
      </c>
      <c r="AR51" s="100">
        <v>62195.8</v>
      </c>
      <c r="AS51" s="91">
        <v>-51628.68</v>
      </c>
      <c r="AT51" s="101">
        <v>550357.4</v>
      </c>
      <c r="AU51" s="100">
        <v>69466.11</v>
      </c>
      <c r="AV51" s="91">
        <v>-77841.66</v>
      </c>
    </row>
    <row r="52" spans="1:48" x14ac:dyDescent="0.25">
      <c r="A52" s="176">
        <v>47</v>
      </c>
      <c r="B52" s="179" t="s">
        <v>36</v>
      </c>
      <c r="C52" s="92">
        <v>80</v>
      </c>
      <c r="D52" s="57">
        <v>0.92500000000000004</v>
      </c>
      <c r="E52" s="57" t="s">
        <v>523</v>
      </c>
      <c r="F52" s="49">
        <v>41353</v>
      </c>
      <c r="G52" s="49">
        <v>41353</v>
      </c>
      <c r="H52" s="58" t="s">
        <v>198</v>
      </c>
      <c r="I52" s="46">
        <f t="shared" si="9"/>
        <v>49074.7</v>
      </c>
      <c r="J52" s="15">
        <f t="shared" si="10"/>
        <v>8198.42</v>
      </c>
      <c r="K52" s="16">
        <f t="shared" si="13"/>
        <v>0.16706001259304692</v>
      </c>
      <c r="L52" s="17">
        <f t="shared" si="12"/>
        <v>2705.35</v>
      </c>
      <c r="M52" s="89">
        <v>49074.7</v>
      </c>
      <c r="N52" s="90">
        <v>8198.42</v>
      </c>
      <c r="O52" s="91">
        <v>2705.35</v>
      </c>
      <c r="P52" s="89">
        <v>0</v>
      </c>
      <c r="Q52" s="90">
        <v>0</v>
      </c>
      <c r="R52" s="91">
        <v>0</v>
      </c>
      <c r="S52" s="89">
        <v>0</v>
      </c>
      <c r="T52" s="90">
        <v>0</v>
      </c>
      <c r="U52" s="91">
        <v>0</v>
      </c>
      <c r="V52" s="89">
        <v>0</v>
      </c>
      <c r="W52" s="90">
        <v>0</v>
      </c>
      <c r="X52" s="91">
        <v>0</v>
      </c>
      <c r="Y52" s="89">
        <v>0</v>
      </c>
      <c r="Z52" s="90">
        <v>0</v>
      </c>
      <c r="AA52" s="91">
        <v>0</v>
      </c>
      <c r="AB52" s="89">
        <v>0</v>
      </c>
      <c r="AC52" s="90">
        <v>0</v>
      </c>
      <c r="AD52" s="91">
        <v>0</v>
      </c>
      <c r="AE52" s="89">
        <v>0</v>
      </c>
      <c r="AF52" s="90">
        <v>0</v>
      </c>
      <c r="AG52" s="91">
        <v>0</v>
      </c>
      <c r="AH52" s="89">
        <v>0</v>
      </c>
      <c r="AI52" s="90">
        <v>0</v>
      </c>
      <c r="AJ52" s="91">
        <v>0</v>
      </c>
      <c r="AK52" s="89">
        <v>0</v>
      </c>
      <c r="AL52" s="90">
        <v>0</v>
      </c>
      <c r="AM52" s="91">
        <v>0</v>
      </c>
      <c r="AN52" s="101">
        <v>0</v>
      </c>
      <c r="AO52" s="100">
        <v>0</v>
      </c>
      <c r="AP52" s="91">
        <v>0</v>
      </c>
      <c r="AQ52" s="101">
        <v>0</v>
      </c>
      <c r="AR52" s="100">
        <v>0</v>
      </c>
      <c r="AS52" s="91">
        <v>0</v>
      </c>
      <c r="AT52" s="101">
        <v>0</v>
      </c>
      <c r="AU52" s="100">
        <v>0</v>
      </c>
      <c r="AV52" s="91">
        <v>0</v>
      </c>
    </row>
    <row r="53" spans="1:48" x14ac:dyDescent="0.25">
      <c r="A53" s="176">
        <v>48</v>
      </c>
      <c r="B53" s="179" t="s">
        <v>390</v>
      </c>
      <c r="C53" s="92">
        <v>418</v>
      </c>
      <c r="D53" s="57">
        <v>1.4</v>
      </c>
      <c r="E53" s="57" t="s">
        <v>523</v>
      </c>
      <c r="F53" s="49">
        <v>42496</v>
      </c>
      <c r="G53" s="49">
        <v>42496</v>
      </c>
      <c r="H53" s="58" t="s">
        <v>460</v>
      </c>
      <c r="I53" s="46">
        <f t="shared" si="9"/>
        <v>647959.31999999995</v>
      </c>
      <c r="J53" s="15">
        <f t="shared" si="10"/>
        <v>98935.55</v>
      </c>
      <c r="K53" s="16">
        <f t="shared" ref="K53" si="14">J53/I53</f>
        <v>0.15268790330849785</v>
      </c>
      <c r="L53" s="17">
        <f t="shared" si="12"/>
        <v>6860.28</v>
      </c>
      <c r="M53" s="89">
        <v>592599.48</v>
      </c>
      <c r="N53" s="90">
        <v>91254.39</v>
      </c>
      <c r="O53" s="91">
        <v>5947.88</v>
      </c>
      <c r="P53" s="89">
        <v>55359.839999999997</v>
      </c>
      <c r="Q53" s="90">
        <v>8524.86</v>
      </c>
      <c r="R53" s="91">
        <v>1756.1</v>
      </c>
      <c r="S53" s="89">
        <v>0</v>
      </c>
      <c r="T53" s="90">
        <v>0</v>
      </c>
      <c r="U53" s="91">
        <v>0</v>
      </c>
      <c r="V53" s="89">
        <v>0</v>
      </c>
      <c r="W53" s="90">
        <v>0</v>
      </c>
      <c r="X53" s="91">
        <v>0</v>
      </c>
      <c r="Y53" s="89">
        <v>0</v>
      </c>
      <c r="Z53" s="90">
        <v>0</v>
      </c>
      <c r="AA53" s="91">
        <v>0</v>
      </c>
      <c r="AB53" s="89">
        <v>0</v>
      </c>
      <c r="AC53" s="90">
        <v>0</v>
      </c>
      <c r="AD53" s="91">
        <v>0</v>
      </c>
      <c r="AE53" s="89">
        <v>0</v>
      </c>
      <c r="AF53" s="90">
        <v>0</v>
      </c>
      <c r="AG53" s="91">
        <v>0</v>
      </c>
      <c r="AH53" s="89">
        <v>0</v>
      </c>
      <c r="AI53" s="90">
        <v>0</v>
      </c>
      <c r="AJ53" s="91">
        <v>0</v>
      </c>
      <c r="AK53" s="89">
        <v>0</v>
      </c>
      <c r="AL53" s="90">
        <v>-843.7</v>
      </c>
      <c r="AM53" s="91">
        <v>-843.7</v>
      </c>
      <c r="AN53" s="101">
        <v>0</v>
      </c>
      <c r="AO53" s="100">
        <v>0</v>
      </c>
      <c r="AP53" s="91">
        <v>0</v>
      </c>
      <c r="AQ53" s="101">
        <v>0</v>
      </c>
      <c r="AR53" s="100">
        <v>0</v>
      </c>
      <c r="AS53" s="91">
        <v>0</v>
      </c>
      <c r="AT53" s="101">
        <v>0</v>
      </c>
      <c r="AU53" s="100">
        <v>0</v>
      </c>
      <c r="AV53" s="91">
        <v>0</v>
      </c>
    </row>
    <row r="54" spans="1:48" x14ac:dyDescent="0.25">
      <c r="A54" s="176">
        <v>49</v>
      </c>
      <c r="B54" s="179" t="s">
        <v>395</v>
      </c>
      <c r="C54" s="92">
        <v>422</v>
      </c>
      <c r="D54" s="57">
        <v>3.99</v>
      </c>
      <c r="E54" s="57" t="s">
        <v>523</v>
      </c>
      <c r="F54" s="49">
        <v>42887</v>
      </c>
      <c r="G54" s="49">
        <v>42887</v>
      </c>
      <c r="H54" s="58" t="s">
        <v>396</v>
      </c>
      <c r="I54" s="46">
        <f t="shared" si="9"/>
        <v>13636183.200000001</v>
      </c>
      <c r="J54" s="15">
        <f t="shared" si="10"/>
        <v>1957746.82</v>
      </c>
      <c r="K54" s="16">
        <f t="shared" ref="K54" si="15">J54/I54</f>
        <v>0.14356999985157137</v>
      </c>
      <c r="L54" s="17">
        <f t="shared" si="12"/>
        <v>-954866.98286000011</v>
      </c>
      <c r="M54" s="89">
        <v>2563206</v>
      </c>
      <c r="N54" s="90">
        <v>367999.49</v>
      </c>
      <c r="O54" s="91">
        <v>-927.12</v>
      </c>
      <c r="P54" s="89">
        <v>1919344.5</v>
      </c>
      <c r="Q54" s="90">
        <v>275560.28999999998</v>
      </c>
      <c r="R54" s="91">
        <v>68744.11</v>
      </c>
      <c r="S54" s="89">
        <v>2001411.9</v>
      </c>
      <c r="T54" s="90">
        <v>287342.71000000002</v>
      </c>
      <c r="U54" s="91">
        <v>-54119.87</v>
      </c>
      <c r="V54" s="89">
        <v>1522580.1</v>
      </c>
      <c r="W54" s="90">
        <v>218596.82</v>
      </c>
      <c r="X54" s="91">
        <v>53634.720000000001</v>
      </c>
      <c r="Y54" s="89">
        <v>985267.8</v>
      </c>
      <c r="Z54" s="90">
        <v>141454.9</v>
      </c>
      <c r="AA54" s="91">
        <v>-20670.25</v>
      </c>
      <c r="AB54" s="89">
        <v>901446</v>
      </c>
      <c r="AC54" s="90">
        <v>129420.6</v>
      </c>
      <c r="AD54" s="91">
        <v>-65728.892860000007</v>
      </c>
      <c r="AE54" s="89">
        <v>706530.9</v>
      </c>
      <c r="AF54" s="90">
        <v>101436.64</v>
      </c>
      <c r="AG54" s="91">
        <v>-120766.46</v>
      </c>
      <c r="AH54" s="89">
        <v>1714096.5</v>
      </c>
      <c r="AI54" s="90">
        <v>246092.83</v>
      </c>
      <c r="AJ54" s="91">
        <v>-547077.67000000004</v>
      </c>
      <c r="AK54" s="89">
        <v>1322299.5</v>
      </c>
      <c r="AL54" s="90">
        <v>189842.54</v>
      </c>
      <c r="AM54" s="91">
        <v>-267955.55</v>
      </c>
      <c r="AN54" s="101">
        <v>0</v>
      </c>
      <c r="AO54" s="100">
        <v>0</v>
      </c>
      <c r="AP54" s="91">
        <v>0</v>
      </c>
      <c r="AQ54" s="101">
        <v>0</v>
      </c>
      <c r="AR54" s="100">
        <v>0</v>
      </c>
      <c r="AS54" s="91">
        <v>0</v>
      </c>
      <c r="AT54" s="101">
        <v>0</v>
      </c>
      <c r="AU54" s="100">
        <v>0</v>
      </c>
      <c r="AV54" s="91">
        <v>0</v>
      </c>
    </row>
    <row r="55" spans="1:48" x14ac:dyDescent="0.25">
      <c r="A55" s="176">
        <v>50</v>
      </c>
      <c r="B55" s="181" t="s">
        <v>394</v>
      </c>
      <c r="C55" s="92">
        <v>421</v>
      </c>
      <c r="D55" s="57">
        <v>3.38</v>
      </c>
      <c r="E55" s="57" t="s">
        <v>523</v>
      </c>
      <c r="F55" s="49">
        <v>42832</v>
      </c>
      <c r="G55" s="49">
        <v>42832</v>
      </c>
      <c r="H55" s="58" t="s">
        <v>397</v>
      </c>
      <c r="I55" s="46">
        <f t="shared" si="9"/>
        <v>14894240.879999999</v>
      </c>
      <c r="J55" s="15">
        <f t="shared" si="10"/>
        <v>2158324.4500000002</v>
      </c>
      <c r="K55" s="16">
        <f t="shared" ref="K55:K62" si="16">J55/I55</f>
        <v>0.14491000027387768</v>
      </c>
      <c r="L55" s="17">
        <f t="shared" si="12"/>
        <v>-826387.57811</v>
      </c>
      <c r="M55" s="89">
        <v>2161489.6800000002</v>
      </c>
      <c r="N55" s="90">
        <v>313221.46999999997</v>
      </c>
      <c r="O55" s="91">
        <v>2749.22</v>
      </c>
      <c r="P55" s="89">
        <v>1802948.64</v>
      </c>
      <c r="Q55" s="90">
        <v>261265.29</v>
      </c>
      <c r="R55" s="91">
        <v>70184.789999999994</v>
      </c>
      <c r="S55" s="89">
        <v>2085367.2</v>
      </c>
      <c r="T55" s="90">
        <v>302190.56</v>
      </c>
      <c r="U55" s="91">
        <v>-46518.46</v>
      </c>
      <c r="V55" s="89">
        <v>1471002.72</v>
      </c>
      <c r="W55" s="90">
        <v>213163</v>
      </c>
      <c r="X55" s="91">
        <v>74643.27</v>
      </c>
      <c r="Y55" s="89">
        <v>1937824.8</v>
      </c>
      <c r="Z55" s="90">
        <v>280810.19</v>
      </c>
      <c r="AA55" s="91">
        <v>-37851.379999999997</v>
      </c>
      <c r="AB55" s="89">
        <v>1953623.28</v>
      </c>
      <c r="AC55" s="90">
        <v>283099.55</v>
      </c>
      <c r="AD55" s="91">
        <v>-143100.34810999999</v>
      </c>
      <c r="AE55" s="89">
        <v>2049725.52</v>
      </c>
      <c r="AF55" s="90">
        <v>297025.73</v>
      </c>
      <c r="AG55" s="91">
        <v>-325046.64</v>
      </c>
      <c r="AH55" s="89">
        <v>1432259.04</v>
      </c>
      <c r="AI55" s="90">
        <v>207548.66</v>
      </c>
      <c r="AJ55" s="91">
        <v>-421448.03</v>
      </c>
      <c r="AK55" s="89">
        <v>0</v>
      </c>
      <c r="AL55" s="90">
        <v>0</v>
      </c>
      <c r="AM55" s="91">
        <v>0</v>
      </c>
      <c r="AN55" s="101">
        <v>0</v>
      </c>
      <c r="AO55" s="100">
        <v>0</v>
      </c>
      <c r="AP55" s="91">
        <v>0</v>
      </c>
      <c r="AQ55" s="101">
        <v>0</v>
      </c>
      <c r="AR55" s="100">
        <v>0</v>
      </c>
      <c r="AS55" s="91">
        <v>0</v>
      </c>
      <c r="AT55" s="101">
        <v>0</v>
      </c>
      <c r="AU55" s="100">
        <v>0</v>
      </c>
      <c r="AV55" s="91">
        <v>0</v>
      </c>
    </row>
    <row r="56" spans="1:48" x14ac:dyDescent="0.25">
      <c r="A56" s="176">
        <v>51</v>
      </c>
      <c r="B56" s="179" t="s">
        <v>37</v>
      </c>
      <c r="C56" s="92">
        <v>106</v>
      </c>
      <c r="D56" s="57">
        <v>2.4</v>
      </c>
      <c r="E56" s="57" t="s">
        <v>522</v>
      </c>
      <c r="F56" s="49">
        <v>41142</v>
      </c>
      <c r="G56" s="49">
        <v>41142</v>
      </c>
      <c r="H56" s="58" t="s">
        <v>199</v>
      </c>
      <c r="I56" s="46">
        <f t="shared" si="9"/>
        <v>5753790</v>
      </c>
      <c r="J56" s="15">
        <f t="shared" si="10"/>
        <v>560524.35000000009</v>
      </c>
      <c r="K56" s="16">
        <f t="shared" si="16"/>
        <v>9.7418284296090077E-2</v>
      </c>
      <c r="L56" s="17">
        <f t="shared" si="12"/>
        <v>-534589.49228999997</v>
      </c>
      <c r="M56" s="89">
        <v>1017000</v>
      </c>
      <c r="N56" s="90">
        <v>107354.52</v>
      </c>
      <c r="O56" s="91">
        <v>-38815.410000000003</v>
      </c>
      <c r="P56" s="89">
        <v>840390</v>
      </c>
      <c r="Q56" s="90">
        <v>88711.57</v>
      </c>
      <c r="R56" s="91">
        <v>1306.3399999999999</v>
      </c>
      <c r="S56" s="89">
        <v>843600</v>
      </c>
      <c r="T56" s="90">
        <v>89050.42</v>
      </c>
      <c r="U56" s="91">
        <v>-52520.09</v>
      </c>
      <c r="V56" s="89">
        <v>611310</v>
      </c>
      <c r="W56" s="90">
        <v>64529.88</v>
      </c>
      <c r="X56" s="91">
        <v>-2511.09</v>
      </c>
      <c r="Y56" s="89">
        <v>229890</v>
      </c>
      <c r="Z56" s="90">
        <v>24267.19</v>
      </c>
      <c r="AA56" s="91">
        <v>-13079.93</v>
      </c>
      <c r="AB56" s="89">
        <v>96510</v>
      </c>
      <c r="AC56" s="90">
        <v>10187.6</v>
      </c>
      <c r="AD56" s="91">
        <v>-13782.16229</v>
      </c>
      <c r="AE56" s="89">
        <v>191760</v>
      </c>
      <c r="AF56" s="90">
        <v>20242.189999999999</v>
      </c>
      <c r="AG56" s="91">
        <v>-38868.81</v>
      </c>
      <c r="AH56" s="89">
        <v>166830</v>
      </c>
      <c r="AI56" s="90">
        <v>16100.09</v>
      </c>
      <c r="AJ56" s="91">
        <v>-61977.09</v>
      </c>
      <c r="AK56" s="89">
        <v>161610</v>
      </c>
      <c r="AL56" s="90">
        <v>12888.4</v>
      </c>
      <c r="AM56" s="91">
        <v>-43978.13</v>
      </c>
      <c r="AN56" s="101">
        <v>486420</v>
      </c>
      <c r="AO56" s="100">
        <v>38792</v>
      </c>
      <c r="AP56" s="91">
        <v>-54012.74</v>
      </c>
      <c r="AQ56" s="101">
        <v>702570</v>
      </c>
      <c r="AR56" s="100">
        <v>56029.96</v>
      </c>
      <c r="AS56" s="91">
        <v>-101446.05</v>
      </c>
      <c r="AT56" s="101">
        <v>405900</v>
      </c>
      <c r="AU56" s="100">
        <v>32370.53</v>
      </c>
      <c r="AV56" s="91">
        <v>-114904.33</v>
      </c>
    </row>
    <row r="57" spans="1:48" x14ac:dyDescent="0.25">
      <c r="A57" s="176">
        <v>52</v>
      </c>
      <c r="B57" s="179" t="s">
        <v>541</v>
      </c>
      <c r="C57" s="92">
        <v>434</v>
      </c>
      <c r="D57" s="57">
        <v>3.98</v>
      </c>
      <c r="E57" s="57" t="s">
        <v>523</v>
      </c>
      <c r="F57" s="49">
        <v>42992</v>
      </c>
      <c r="G57" s="49">
        <v>43005</v>
      </c>
      <c r="H57" s="58" t="s">
        <v>414</v>
      </c>
      <c r="I57" s="46">
        <f t="shared" si="9"/>
        <v>27793796.289999995</v>
      </c>
      <c r="J57" s="15">
        <f t="shared" si="10"/>
        <v>3990355.3399999994</v>
      </c>
      <c r="K57" s="16">
        <f t="shared" ref="K57" si="17">J57/I57</f>
        <v>0.14357000023907135</v>
      </c>
      <c r="L57" s="17">
        <f t="shared" si="12"/>
        <v>-2109212.0211000005</v>
      </c>
      <c r="M57" s="89">
        <v>2514635.9</v>
      </c>
      <c r="N57" s="90">
        <v>361026.28</v>
      </c>
      <c r="O57" s="91">
        <v>1381.09</v>
      </c>
      <c r="P57" s="89">
        <v>2267519.2999999998</v>
      </c>
      <c r="Q57" s="90">
        <v>325547.75</v>
      </c>
      <c r="R57" s="91">
        <v>89075.01</v>
      </c>
      <c r="S57" s="89">
        <v>2410015.6</v>
      </c>
      <c r="T57" s="90">
        <v>346005.94</v>
      </c>
      <c r="U57" s="91">
        <v>-54549.53</v>
      </c>
      <c r="V57" s="89">
        <v>2487290.7999999998</v>
      </c>
      <c r="W57" s="90">
        <v>357100.34</v>
      </c>
      <c r="X57" s="91">
        <v>85110.96</v>
      </c>
      <c r="Y57" s="89">
        <v>2581638.6</v>
      </c>
      <c r="Z57" s="90">
        <v>370645.85</v>
      </c>
      <c r="AA57" s="91">
        <v>-52699.19</v>
      </c>
      <c r="AB57" s="89">
        <v>2392582.5</v>
      </c>
      <c r="AC57" s="90">
        <v>343503.07</v>
      </c>
      <c r="AD57" s="91">
        <v>-184896.3511</v>
      </c>
      <c r="AE57" s="89">
        <v>2572963</v>
      </c>
      <c r="AF57" s="90">
        <v>369400.3</v>
      </c>
      <c r="AG57" s="91">
        <v>-414909.8</v>
      </c>
      <c r="AH57" s="89">
        <v>2292752.6</v>
      </c>
      <c r="AI57" s="90">
        <v>329170.49</v>
      </c>
      <c r="AJ57" s="91">
        <v>-761517.79</v>
      </c>
      <c r="AK57" s="89">
        <v>1140240.3</v>
      </c>
      <c r="AL57" s="90">
        <v>163704.29999999999</v>
      </c>
      <c r="AM57" s="91">
        <v>-241866.35</v>
      </c>
      <c r="AN57" s="101">
        <v>2505380</v>
      </c>
      <c r="AO57" s="100">
        <v>359697.41</v>
      </c>
      <c r="AP57" s="91">
        <v>-109708.96</v>
      </c>
      <c r="AQ57" s="101">
        <v>2211436.4</v>
      </c>
      <c r="AR57" s="100">
        <v>317495.92</v>
      </c>
      <c r="AS57" s="91">
        <v>-179149.35</v>
      </c>
      <c r="AT57" s="101">
        <v>2417341.29</v>
      </c>
      <c r="AU57" s="100">
        <v>347057.69</v>
      </c>
      <c r="AV57" s="91">
        <v>-285481.76</v>
      </c>
    </row>
    <row r="58" spans="1:48" x14ac:dyDescent="0.25">
      <c r="A58" s="176">
        <v>53</v>
      </c>
      <c r="B58" s="179" t="s">
        <v>470</v>
      </c>
      <c r="C58" s="92">
        <v>413</v>
      </c>
      <c r="D58" s="57">
        <v>3.5</v>
      </c>
      <c r="E58" s="57" t="s">
        <v>523</v>
      </c>
      <c r="F58" s="49">
        <v>42220</v>
      </c>
      <c r="G58" s="49">
        <v>42220</v>
      </c>
      <c r="H58" s="58" t="s">
        <v>387</v>
      </c>
      <c r="I58" s="46">
        <f t="shared" si="9"/>
        <v>16964279.600000001</v>
      </c>
      <c r="J58" s="15">
        <f t="shared" si="10"/>
        <v>2458293.7599999998</v>
      </c>
      <c r="K58" s="16">
        <f t="shared" si="16"/>
        <v>0.14491000018650951</v>
      </c>
      <c r="L58" s="17">
        <f t="shared" si="12"/>
        <v>-1317143.1027300002</v>
      </c>
      <c r="M58" s="89">
        <v>2098704.4</v>
      </c>
      <c r="N58" s="90">
        <v>304123.25</v>
      </c>
      <c r="O58" s="91">
        <v>2519.7600000000002</v>
      </c>
      <c r="P58" s="89">
        <v>1454874.8</v>
      </c>
      <c r="Q58" s="90">
        <v>210825.91</v>
      </c>
      <c r="R58" s="91">
        <v>66222.31</v>
      </c>
      <c r="S58" s="89">
        <v>2083616.8</v>
      </c>
      <c r="T58" s="90">
        <v>301936.90999999997</v>
      </c>
      <c r="U58" s="91">
        <v>-47068.89</v>
      </c>
      <c r="V58" s="89">
        <v>1992580.4</v>
      </c>
      <c r="W58" s="90">
        <v>288744.83</v>
      </c>
      <c r="X58" s="91">
        <v>71675.14</v>
      </c>
      <c r="Y58" s="89">
        <v>2098968.4</v>
      </c>
      <c r="Z58" s="90">
        <v>304161.51</v>
      </c>
      <c r="AA58" s="91">
        <v>-40303.1</v>
      </c>
      <c r="AB58" s="89">
        <v>1816330.4</v>
      </c>
      <c r="AC58" s="90">
        <v>263204.44</v>
      </c>
      <c r="AD58" s="91">
        <v>-112026.80273</v>
      </c>
      <c r="AE58" s="89">
        <v>2109762.4</v>
      </c>
      <c r="AF58" s="90">
        <v>305725.67</v>
      </c>
      <c r="AG58" s="91">
        <v>-336707.82</v>
      </c>
      <c r="AH58" s="89">
        <v>2082790.8</v>
      </c>
      <c r="AI58" s="90">
        <v>301817.21000000002</v>
      </c>
      <c r="AJ58" s="91">
        <v>-670227.66</v>
      </c>
      <c r="AK58" s="89">
        <v>1226651.2</v>
      </c>
      <c r="AL58" s="90">
        <v>177754.03</v>
      </c>
      <c r="AM58" s="91">
        <v>-251226.04</v>
      </c>
      <c r="AN58" s="101">
        <v>0</v>
      </c>
      <c r="AO58" s="100">
        <v>0</v>
      </c>
      <c r="AP58" s="91">
        <v>0</v>
      </c>
      <c r="AQ58" s="101">
        <v>0</v>
      </c>
      <c r="AR58" s="100">
        <v>0</v>
      </c>
      <c r="AS58" s="91">
        <v>0</v>
      </c>
      <c r="AT58" s="101">
        <v>0</v>
      </c>
      <c r="AU58" s="100">
        <v>0</v>
      </c>
      <c r="AV58" s="91">
        <v>0</v>
      </c>
    </row>
    <row r="59" spans="1:48" x14ac:dyDescent="0.25">
      <c r="A59" s="176">
        <v>54</v>
      </c>
      <c r="B59" s="179" t="s">
        <v>38</v>
      </c>
      <c r="C59" s="92">
        <v>387</v>
      </c>
      <c r="D59" s="94">
        <v>0.8</v>
      </c>
      <c r="E59" s="94" t="s">
        <v>523</v>
      </c>
      <c r="F59" s="171">
        <v>41983</v>
      </c>
      <c r="G59" s="171">
        <v>41983</v>
      </c>
      <c r="H59" s="180" t="s">
        <v>428</v>
      </c>
      <c r="I59" s="46">
        <f t="shared" si="9"/>
        <v>0</v>
      </c>
      <c r="J59" s="15">
        <f t="shared" si="10"/>
        <v>0</v>
      </c>
      <c r="K59" s="16" t="e">
        <f t="shared" si="16"/>
        <v>#DIV/0!</v>
      </c>
      <c r="L59" s="17">
        <f t="shared" si="12"/>
        <v>0</v>
      </c>
      <c r="M59" s="89">
        <v>0</v>
      </c>
      <c r="N59" s="90">
        <v>0</v>
      </c>
      <c r="O59" s="91">
        <v>0</v>
      </c>
      <c r="P59" s="89">
        <v>0</v>
      </c>
      <c r="Q59" s="90">
        <v>0</v>
      </c>
      <c r="R59" s="91">
        <v>0</v>
      </c>
      <c r="S59" s="89">
        <v>0</v>
      </c>
      <c r="T59" s="90">
        <v>0</v>
      </c>
      <c r="U59" s="91">
        <v>0</v>
      </c>
      <c r="V59" s="89">
        <v>0</v>
      </c>
      <c r="W59" s="90">
        <v>0</v>
      </c>
      <c r="X59" s="91">
        <v>0</v>
      </c>
      <c r="Y59" s="89">
        <v>0</v>
      </c>
      <c r="Z59" s="90">
        <v>0</v>
      </c>
      <c r="AA59" s="91">
        <v>0</v>
      </c>
      <c r="AB59" s="89">
        <v>0</v>
      </c>
      <c r="AC59" s="90">
        <v>0</v>
      </c>
      <c r="AD59" s="91">
        <v>0</v>
      </c>
      <c r="AE59" s="89">
        <v>0</v>
      </c>
      <c r="AF59" s="90">
        <v>0</v>
      </c>
      <c r="AG59" s="91">
        <v>0</v>
      </c>
      <c r="AH59" s="89">
        <v>0</v>
      </c>
      <c r="AI59" s="90">
        <v>0</v>
      </c>
      <c r="AJ59" s="91">
        <v>0</v>
      </c>
      <c r="AK59" s="89">
        <v>0</v>
      </c>
      <c r="AL59" s="90">
        <v>0</v>
      </c>
      <c r="AM59" s="91">
        <v>0</v>
      </c>
      <c r="AN59" s="101">
        <v>0</v>
      </c>
      <c r="AO59" s="100">
        <v>0</v>
      </c>
      <c r="AP59" s="91">
        <v>0</v>
      </c>
      <c r="AQ59" s="101">
        <v>0</v>
      </c>
      <c r="AR59" s="100">
        <v>0</v>
      </c>
      <c r="AS59" s="91">
        <v>0</v>
      </c>
      <c r="AT59" s="101">
        <v>0</v>
      </c>
      <c r="AU59" s="100">
        <v>0</v>
      </c>
      <c r="AV59" s="91">
        <v>0</v>
      </c>
    </row>
    <row r="60" spans="1:48" x14ac:dyDescent="0.25">
      <c r="A60" s="176">
        <v>55</v>
      </c>
      <c r="B60" s="179" t="s">
        <v>39</v>
      </c>
      <c r="C60" s="92">
        <v>388</v>
      </c>
      <c r="D60" s="94">
        <v>0.8</v>
      </c>
      <c r="E60" s="94" t="s">
        <v>523</v>
      </c>
      <c r="F60" s="171">
        <v>41996</v>
      </c>
      <c r="G60" s="171">
        <v>41996</v>
      </c>
      <c r="H60" s="180" t="s">
        <v>429</v>
      </c>
      <c r="I60" s="46">
        <f t="shared" si="9"/>
        <v>0</v>
      </c>
      <c r="J60" s="15">
        <f t="shared" si="10"/>
        <v>0</v>
      </c>
      <c r="K60" s="16" t="e">
        <f t="shared" si="16"/>
        <v>#DIV/0!</v>
      </c>
      <c r="L60" s="17">
        <f t="shared" si="12"/>
        <v>0</v>
      </c>
      <c r="M60" s="89">
        <v>0</v>
      </c>
      <c r="N60" s="90">
        <v>0</v>
      </c>
      <c r="O60" s="91">
        <v>0</v>
      </c>
      <c r="P60" s="89">
        <v>0</v>
      </c>
      <c r="Q60" s="90">
        <v>0</v>
      </c>
      <c r="R60" s="91">
        <v>0</v>
      </c>
      <c r="S60" s="89">
        <v>0</v>
      </c>
      <c r="T60" s="90">
        <v>0</v>
      </c>
      <c r="U60" s="91">
        <v>0</v>
      </c>
      <c r="V60" s="89">
        <v>0</v>
      </c>
      <c r="W60" s="90">
        <v>0</v>
      </c>
      <c r="X60" s="91">
        <v>0</v>
      </c>
      <c r="Y60" s="89">
        <v>0</v>
      </c>
      <c r="Z60" s="90">
        <v>0</v>
      </c>
      <c r="AA60" s="91">
        <v>0</v>
      </c>
      <c r="AB60" s="89">
        <v>0</v>
      </c>
      <c r="AC60" s="90">
        <v>0</v>
      </c>
      <c r="AD60" s="91">
        <v>0</v>
      </c>
      <c r="AE60" s="89">
        <v>0</v>
      </c>
      <c r="AF60" s="90">
        <v>0</v>
      </c>
      <c r="AG60" s="91">
        <v>0</v>
      </c>
      <c r="AH60" s="89">
        <v>0</v>
      </c>
      <c r="AI60" s="90">
        <v>0</v>
      </c>
      <c r="AJ60" s="91">
        <v>0</v>
      </c>
      <c r="AK60" s="89">
        <v>0</v>
      </c>
      <c r="AL60" s="90">
        <v>0</v>
      </c>
      <c r="AM60" s="91">
        <v>0</v>
      </c>
      <c r="AN60" s="101">
        <v>0</v>
      </c>
      <c r="AO60" s="100">
        <v>0</v>
      </c>
      <c r="AP60" s="91">
        <v>0</v>
      </c>
      <c r="AQ60" s="101">
        <v>0</v>
      </c>
      <c r="AR60" s="100">
        <v>0</v>
      </c>
      <c r="AS60" s="91">
        <v>0</v>
      </c>
      <c r="AT60" s="101">
        <v>0</v>
      </c>
      <c r="AU60" s="100">
        <v>0</v>
      </c>
      <c r="AV60" s="91">
        <v>0</v>
      </c>
    </row>
    <row r="61" spans="1:48" x14ac:dyDescent="0.25">
      <c r="A61" s="176">
        <v>56</v>
      </c>
      <c r="B61" s="179" t="s">
        <v>379</v>
      </c>
      <c r="C61" s="92">
        <v>389</v>
      </c>
      <c r="D61" s="94">
        <v>0.8</v>
      </c>
      <c r="E61" s="94" t="s">
        <v>523</v>
      </c>
      <c r="F61" s="171">
        <v>42010</v>
      </c>
      <c r="G61" s="171">
        <v>42010</v>
      </c>
      <c r="H61" s="180" t="s">
        <v>430</v>
      </c>
      <c r="I61" s="46">
        <f t="shared" si="9"/>
        <v>0</v>
      </c>
      <c r="J61" s="15">
        <f t="shared" si="10"/>
        <v>0</v>
      </c>
      <c r="K61" s="16" t="e">
        <f t="shared" si="16"/>
        <v>#DIV/0!</v>
      </c>
      <c r="L61" s="17">
        <f t="shared" si="12"/>
        <v>0</v>
      </c>
      <c r="M61" s="89">
        <v>0</v>
      </c>
      <c r="N61" s="90">
        <v>0</v>
      </c>
      <c r="O61" s="91">
        <v>0</v>
      </c>
      <c r="P61" s="89">
        <v>0</v>
      </c>
      <c r="Q61" s="90">
        <v>0</v>
      </c>
      <c r="R61" s="91">
        <v>0</v>
      </c>
      <c r="S61" s="89">
        <v>0</v>
      </c>
      <c r="T61" s="90">
        <v>0</v>
      </c>
      <c r="U61" s="91">
        <v>0</v>
      </c>
      <c r="V61" s="89">
        <v>0</v>
      </c>
      <c r="W61" s="90">
        <v>0</v>
      </c>
      <c r="X61" s="91">
        <v>0</v>
      </c>
      <c r="Y61" s="89">
        <v>0</v>
      </c>
      <c r="Z61" s="90">
        <v>0</v>
      </c>
      <c r="AA61" s="91">
        <v>0</v>
      </c>
      <c r="AB61" s="89">
        <v>0</v>
      </c>
      <c r="AC61" s="90">
        <v>0</v>
      </c>
      <c r="AD61" s="91">
        <v>0</v>
      </c>
      <c r="AE61" s="89">
        <v>0</v>
      </c>
      <c r="AF61" s="90">
        <v>0</v>
      </c>
      <c r="AG61" s="91">
        <v>0</v>
      </c>
      <c r="AH61" s="89">
        <v>0</v>
      </c>
      <c r="AI61" s="90">
        <v>0</v>
      </c>
      <c r="AJ61" s="91">
        <v>0</v>
      </c>
      <c r="AK61" s="89">
        <v>0</v>
      </c>
      <c r="AL61" s="90">
        <v>0</v>
      </c>
      <c r="AM61" s="91">
        <v>0</v>
      </c>
      <c r="AN61" s="101">
        <v>0</v>
      </c>
      <c r="AO61" s="100">
        <v>0</v>
      </c>
      <c r="AP61" s="91">
        <v>0</v>
      </c>
      <c r="AQ61" s="101">
        <v>0</v>
      </c>
      <c r="AR61" s="100">
        <v>0</v>
      </c>
      <c r="AS61" s="91">
        <v>0</v>
      </c>
      <c r="AT61" s="101">
        <v>0</v>
      </c>
      <c r="AU61" s="100">
        <v>0</v>
      </c>
      <c r="AV61" s="91">
        <v>0</v>
      </c>
    </row>
    <row r="62" spans="1:48" x14ac:dyDescent="0.25">
      <c r="A62" s="176">
        <v>57</v>
      </c>
      <c r="B62" s="179" t="s">
        <v>389</v>
      </c>
      <c r="C62" s="92">
        <v>132</v>
      </c>
      <c r="D62" s="57">
        <v>6.492</v>
      </c>
      <c r="E62" s="57" t="s">
        <v>522</v>
      </c>
      <c r="F62" s="49">
        <v>41059</v>
      </c>
      <c r="G62" s="49">
        <v>41059</v>
      </c>
      <c r="H62" s="58" t="s">
        <v>200</v>
      </c>
      <c r="I62" s="46">
        <f t="shared" si="9"/>
        <v>12669946.800000001</v>
      </c>
      <c r="J62" s="15">
        <f t="shared" si="10"/>
        <v>1548774.2999999998</v>
      </c>
      <c r="K62" s="16">
        <f t="shared" si="16"/>
        <v>0.12224000025004049</v>
      </c>
      <c r="L62" s="17">
        <f t="shared" si="12"/>
        <v>-221840.9</v>
      </c>
      <c r="M62" s="89">
        <v>4366653.5999999996</v>
      </c>
      <c r="N62" s="90">
        <v>533779.74</v>
      </c>
      <c r="O62" s="91">
        <v>-93682</v>
      </c>
      <c r="P62" s="89">
        <v>3939536.4</v>
      </c>
      <c r="Q62" s="90">
        <v>481568.93</v>
      </c>
      <c r="R62" s="91">
        <v>68236.94</v>
      </c>
      <c r="S62" s="89">
        <v>4363756.8</v>
      </c>
      <c r="T62" s="90">
        <v>533425.63</v>
      </c>
      <c r="U62" s="91">
        <v>-196395.84</v>
      </c>
      <c r="V62" s="89">
        <v>0</v>
      </c>
      <c r="W62" s="90">
        <v>0</v>
      </c>
      <c r="X62" s="91">
        <v>0</v>
      </c>
      <c r="Y62" s="89">
        <v>0</v>
      </c>
      <c r="Z62" s="90">
        <v>0</v>
      </c>
      <c r="AA62" s="91">
        <v>0</v>
      </c>
      <c r="AB62" s="89">
        <v>0</v>
      </c>
      <c r="AC62" s="90">
        <v>0</v>
      </c>
      <c r="AD62" s="91">
        <v>0</v>
      </c>
      <c r="AE62" s="89">
        <v>0</v>
      </c>
      <c r="AF62" s="90">
        <v>0</v>
      </c>
      <c r="AG62" s="91">
        <v>0</v>
      </c>
      <c r="AH62" s="89">
        <v>0</v>
      </c>
      <c r="AI62" s="90">
        <v>0</v>
      </c>
      <c r="AJ62" s="91">
        <v>0</v>
      </c>
      <c r="AK62" s="89">
        <v>0</v>
      </c>
      <c r="AL62" s="90">
        <v>0</v>
      </c>
      <c r="AM62" s="91">
        <v>0</v>
      </c>
      <c r="AN62" s="101">
        <v>0</v>
      </c>
      <c r="AO62" s="100">
        <v>0</v>
      </c>
      <c r="AP62" s="91">
        <v>0</v>
      </c>
      <c r="AQ62" s="101">
        <v>0</v>
      </c>
      <c r="AR62" s="100">
        <v>0</v>
      </c>
      <c r="AS62" s="91">
        <v>0</v>
      </c>
      <c r="AT62" s="101">
        <v>0</v>
      </c>
      <c r="AU62" s="100">
        <v>0</v>
      </c>
      <c r="AV62" s="91">
        <v>0</v>
      </c>
    </row>
    <row r="63" spans="1:48" x14ac:dyDescent="0.25">
      <c r="A63" s="176">
        <v>58</v>
      </c>
      <c r="B63" s="179" t="s">
        <v>40</v>
      </c>
      <c r="C63" s="92">
        <v>383</v>
      </c>
      <c r="D63" s="94">
        <v>3.99</v>
      </c>
      <c r="E63" s="94" t="s">
        <v>523</v>
      </c>
      <c r="F63" s="171">
        <v>41919</v>
      </c>
      <c r="G63" s="171">
        <v>41919</v>
      </c>
      <c r="H63" s="180" t="s">
        <v>343</v>
      </c>
      <c r="I63" s="46">
        <f t="shared" si="9"/>
        <v>18534221.399999999</v>
      </c>
      <c r="J63" s="15">
        <f t="shared" si="10"/>
        <v>2660958.1599999997</v>
      </c>
      <c r="K63" s="16">
        <f t="shared" si="13"/>
        <v>0.14356999965480072</v>
      </c>
      <c r="L63" s="17">
        <f t="shared" si="12"/>
        <v>-725341.23487999989</v>
      </c>
      <c r="M63" s="89">
        <v>2694281.1</v>
      </c>
      <c r="N63" s="90">
        <v>386817.94</v>
      </c>
      <c r="O63" s="91">
        <v>-735.46</v>
      </c>
      <c r="P63" s="89">
        <v>2401468.5</v>
      </c>
      <c r="Q63" s="90">
        <v>344778.83</v>
      </c>
      <c r="R63" s="91">
        <v>92889.89</v>
      </c>
      <c r="S63" s="89">
        <v>2681875.2000000002</v>
      </c>
      <c r="T63" s="90">
        <v>385036.82</v>
      </c>
      <c r="U63" s="91">
        <v>-64453.06</v>
      </c>
      <c r="V63" s="89">
        <v>2195745.9</v>
      </c>
      <c r="W63" s="90">
        <v>315243.24</v>
      </c>
      <c r="X63" s="91">
        <v>62434.68</v>
      </c>
      <c r="Y63" s="89">
        <v>2706023.4</v>
      </c>
      <c r="Z63" s="90">
        <v>388503.78</v>
      </c>
      <c r="AA63" s="91">
        <v>-55832.11</v>
      </c>
      <c r="AB63" s="89">
        <v>2606925.6</v>
      </c>
      <c r="AC63" s="90">
        <v>374276.31</v>
      </c>
      <c r="AD63" s="91">
        <v>-194337.40487999999</v>
      </c>
      <c r="AE63" s="89">
        <v>2694906</v>
      </c>
      <c r="AF63" s="90">
        <v>386907.65</v>
      </c>
      <c r="AG63" s="91">
        <v>-433785.09</v>
      </c>
      <c r="AH63" s="89">
        <v>552995.69999999995</v>
      </c>
      <c r="AI63" s="90">
        <v>79393.59</v>
      </c>
      <c r="AJ63" s="91">
        <v>-131522.68</v>
      </c>
      <c r="AK63" s="89">
        <v>0</v>
      </c>
      <c r="AL63" s="90">
        <v>0</v>
      </c>
      <c r="AM63" s="91">
        <v>0</v>
      </c>
      <c r="AN63" s="101">
        <v>0</v>
      </c>
      <c r="AO63" s="100">
        <v>0</v>
      </c>
      <c r="AP63" s="91">
        <v>0</v>
      </c>
      <c r="AQ63" s="101">
        <v>0</v>
      </c>
      <c r="AR63" s="100">
        <v>0</v>
      </c>
      <c r="AS63" s="91">
        <v>0</v>
      </c>
      <c r="AT63" s="101">
        <v>0</v>
      </c>
      <c r="AU63" s="100">
        <v>0</v>
      </c>
      <c r="AV63" s="91">
        <v>0</v>
      </c>
    </row>
    <row r="64" spans="1:48" x14ac:dyDescent="0.25">
      <c r="A64" s="176">
        <v>59</v>
      </c>
      <c r="B64" s="179" t="s">
        <v>41</v>
      </c>
      <c r="C64" s="92">
        <v>375</v>
      </c>
      <c r="D64" s="94">
        <v>0.5</v>
      </c>
      <c r="E64" s="94" t="s">
        <v>523</v>
      </c>
      <c r="F64" s="171">
        <v>41803</v>
      </c>
      <c r="G64" s="171">
        <v>41803</v>
      </c>
      <c r="H64" s="180" t="s">
        <v>344</v>
      </c>
      <c r="I64" s="46">
        <f t="shared" si="9"/>
        <v>140272.48000000001</v>
      </c>
      <c r="J64" s="15">
        <f t="shared" si="10"/>
        <v>24122.65</v>
      </c>
      <c r="K64" s="16">
        <f t="shared" si="13"/>
        <v>0.17196994021920764</v>
      </c>
      <c r="L64" s="17">
        <f t="shared" si="12"/>
        <v>3839.83</v>
      </c>
      <c r="M64" s="89">
        <v>140181.04</v>
      </c>
      <c r="N64" s="90">
        <v>24106.93</v>
      </c>
      <c r="O64" s="91">
        <v>3843.48</v>
      </c>
      <c r="P64" s="89">
        <v>0</v>
      </c>
      <c r="Q64" s="90">
        <v>0</v>
      </c>
      <c r="R64" s="91">
        <v>0</v>
      </c>
      <c r="S64" s="89">
        <v>0</v>
      </c>
      <c r="T64" s="90">
        <v>0</v>
      </c>
      <c r="U64" s="91">
        <v>0</v>
      </c>
      <c r="V64" s="89">
        <v>0</v>
      </c>
      <c r="W64" s="90">
        <v>0</v>
      </c>
      <c r="X64" s="91">
        <v>0</v>
      </c>
      <c r="Y64" s="89">
        <v>91.44</v>
      </c>
      <c r="Z64" s="90">
        <v>15.72</v>
      </c>
      <c r="AA64" s="91">
        <v>-3.65</v>
      </c>
      <c r="AB64" s="89">
        <v>0</v>
      </c>
      <c r="AC64" s="90">
        <v>0</v>
      </c>
      <c r="AD64" s="91">
        <v>0</v>
      </c>
      <c r="AE64" s="89">
        <v>0</v>
      </c>
      <c r="AF64" s="90">
        <v>0</v>
      </c>
      <c r="AG64" s="91">
        <v>0</v>
      </c>
      <c r="AH64" s="89">
        <v>0</v>
      </c>
      <c r="AI64" s="90">
        <v>0</v>
      </c>
      <c r="AJ64" s="91">
        <v>0</v>
      </c>
      <c r="AK64" s="89">
        <v>0</v>
      </c>
      <c r="AL64" s="90">
        <v>0</v>
      </c>
      <c r="AM64" s="91">
        <v>0</v>
      </c>
      <c r="AN64" s="101">
        <v>0</v>
      </c>
      <c r="AO64" s="100">
        <v>0</v>
      </c>
      <c r="AP64" s="91">
        <v>0</v>
      </c>
      <c r="AQ64" s="101">
        <v>0</v>
      </c>
      <c r="AR64" s="100">
        <v>0</v>
      </c>
      <c r="AS64" s="91">
        <v>0</v>
      </c>
      <c r="AT64" s="101">
        <v>0</v>
      </c>
      <c r="AU64" s="100">
        <v>0</v>
      </c>
      <c r="AV64" s="91">
        <v>0</v>
      </c>
    </row>
    <row r="65" spans="1:50" x14ac:dyDescent="0.25">
      <c r="A65" s="176">
        <v>60</v>
      </c>
      <c r="B65" s="179" t="s">
        <v>42</v>
      </c>
      <c r="C65" s="92">
        <v>386</v>
      </c>
      <c r="D65" s="94">
        <v>3.99</v>
      </c>
      <c r="E65" s="94" t="s">
        <v>523</v>
      </c>
      <c r="F65" s="171">
        <v>41969</v>
      </c>
      <c r="G65" s="171">
        <v>41969</v>
      </c>
      <c r="H65" s="180" t="s">
        <v>345</v>
      </c>
      <c r="I65" s="46">
        <f t="shared" ref="I65:I70" si="18">M65+P65+S65+V65+Y65+AB65+AE65+AH65+AK65+AN65+AQ65+AT65</f>
        <v>18366816.299999997</v>
      </c>
      <c r="J65" s="15">
        <f t="shared" ref="J65:J70" si="19">N65+Q65+T65+W65+Z65+AC65+AF65+AI65+AL65+AO65+AR65+AU65</f>
        <v>2636923.83</v>
      </c>
      <c r="K65" s="16">
        <f t="shared" ref="K65:K70" si="20">J65/I65</f>
        <v>0.14357000075184509</v>
      </c>
      <c r="L65" s="17">
        <f t="shared" ref="L65:L70" si="21">O65+R65+U65+X65+AA65+AD65+AG65+AJ65+AM65+AP65+AS65+AV65</f>
        <v>-695718.82649999997</v>
      </c>
      <c r="M65" s="18">
        <v>2729490.9</v>
      </c>
      <c r="N65" s="19">
        <v>391873.01</v>
      </c>
      <c r="O65" s="20">
        <v>-386.13</v>
      </c>
      <c r="P65" s="18">
        <v>2421615.6</v>
      </c>
      <c r="Q65" s="19">
        <v>347671.35</v>
      </c>
      <c r="R65" s="20">
        <v>93809.26</v>
      </c>
      <c r="S65" s="18">
        <v>2726799.6</v>
      </c>
      <c r="T65" s="19">
        <v>391486.62</v>
      </c>
      <c r="U65" s="20">
        <v>-64226.13</v>
      </c>
      <c r="V65" s="18">
        <v>2121039</v>
      </c>
      <c r="W65" s="19">
        <v>304517.57</v>
      </c>
      <c r="X65" s="20">
        <v>61749.54</v>
      </c>
      <c r="Y65" s="18">
        <v>2679918.2999999998</v>
      </c>
      <c r="Z65" s="19">
        <v>384755.87</v>
      </c>
      <c r="AA65" s="20">
        <v>-54304.7</v>
      </c>
      <c r="AB65" s="18">
        <v>2605069.2000000002</v>
      </c>
      <c r="AC65" s="19">
        <v>374009.79</v>
      </c>
      <c r="AD65" s="20">
        <v>-194009.90650000001</v>
      </c>
      <c r="AE65" s="18">
        <v>2700666</v>
      </c>
      <c r="AF65" s="19">
        <v>387734.62</v>
      </c>
      <c r="AG65" s="20">
        <v>-433947.5</v>
      </c>
      <c r="AH65" s="18">
        <v>382217.7</v>
      </c>
      <c r="AI65" s="19">
        <v>54875</v>
      </c>
      <c r="AJ65" s="20">
        <v>-104403.26</v>
      </c>
      <c r="AK65" s="18">
        <v>0</v>
      </c>
      <c r="AL65" s="19">
        <v>0</v>
      </c>
      <c r="AM65" s="20">
        <v>0</v>
      </c>
      <c r="AN65" s="101">
        <v>0</v>
      </c>
      <c r="AO65" s="100">
        <v>0</v>
      </c>
      <c r="AP65" s="91">
        <v>0</v>
      </c>
      <c r="AQ65" s="101">
        <v>0</v>
      </c>
      <c r="AR65" s="100">
        <v>0</v>
      </c>
      <c r="AS65" s="91">
        <v>0</v>
      </c>
      <c r="AT65" s="101">
        <v>0</v>
      </c>
      <c r="AU65" s="100">
        <v>0</v>
      </c>
      <c r="AV65" s="91">
        <v>0</v>
      </c>
    </row>
    <row r="66" spans="1:50" x14ac:dyDescent="0.25">
      <c r="A66" s="176">
        <v>61</v>
      </c>
      <c r="B66" s="179" t="s">
        <v>43</v>
      </c>
      <c r="C66" s="92">
        <v>384</v>
      </c>
      <c r="D66" s="94">
        <v>1</v>
      </c>
      <c r="E66" s="94" t="s">
        <v>523</v>
      </c>
      <c r="F66" s="171">
        <v>41885</v>
      </c>
      <c r="G66" s="171">
        <v>41941</v>
      </c>
      <c r="H66" s="180" t="s">
        <v>427</v>
      </c>
      <c r="I66" s="46">
        <f t="shared" si="18"/>
        <v>415069.7</v>
      </c>
      <c r="J66" s="15">
        <f t="shared" si="19"/>
        <v>69341.539999999994</v>
      </c>
      <c r="K66" s="16">
        <f t="shared" si="20"/>
        <v>0.16705999016550713</v>
      </c>
      <c r="L66" s="17">
        <f t="shared" si="21"/>
        <v>12752.129999999997</v>
      </c>
      <c r="M66" s="18">
        <v>201928.3</v>
      </c>
      <c r="N66" s="19">
        <v>33734.14</v>
      </c>
      <c r="O66" s="20">
        <v>5997.23</v>
      </c>
      <c r="P66" s="18">
        <v>76054</v>
      </c>
      <c r="Q66" s="19">
        <v>12705.58</v>
      </c>
      <c r="R66" s="20">
        <v>5047.8999999999996</v>
      </c>
      <c r="S66" s="18">
        <v>68932.2</v>
      </c>
      <c r="T66" s="19">
        <v>11515.81</v>
      </c>
      <c r="U66" s="20">
        <v>-516.96</v>
      </c>
      <c r="V66" s="18">
        <v>0</v>
      </c>
      <c r="W66" s="19">
        <v>0</v>
      </c>
      <c r="X66" s="20">
        <v>0</v>
      </c>
      <c r="Y66" s="18">
        <v>68155.199999999997</v>
      </c>
      <c r="Z66" s="19">
        <v>11386.01</v>
      </c>
      <c r="AA66" s="20">
        <v>2223.96</v>
      </c>
      <c r="AB66" s="18">
        <v>0</v>
      </c>
      <c r="AC66" s="19">
        <v>0</v>
      </c>
      <c r="AD66" s="20">
        <v>0</v>
      </c>
      <c r="AE66" s="18">
        <v>0</v>
      </c>
      <c r="AF66" s="19">
        <v>0</v>
      </c>
      <c r="AG66" s="20">
        <v>0</v>
      </c>
      <c r="AH66" s="18">
        <v>0</v>
      </c>
      <c r="AI66" s="19">
        <v>0</v>
      </c>
      <c r="AJ66" s="20">
        <v>0</v>
      </c>
      <c r="AK66" s="18">
        <v>0</v>
      </c>
      <c r="AL66" s="19">
        <v>0</v>
      </c>
      <c r="AM66" s="20">
        <v>0</v>
      </c>
      <c r="AN66" s="101">
        <v>0</v>
      </c>
      <c r="AO66" s="100">
        <v>0</v>
      </c>
      <c r="AP66" s="91">
        <v>0</v>
      </c>
      <c r="AQ66" s="101">
        <v>0</v>
      </c>
      <c r="AR66" s="100">
        <v>0</v>
      </c>
      <c r="AS66" s="91">
        <v>0</v>
      </c>
      <c r="AT66" s="101">
        <v>0</v>
      </c>
      <c r="AU66" s="100">
        <v>0</v>
      </c>
      <c r="AV66" s="91">
        <v>0</v>
      </c>
    </row>
    <row r="67" spans="1:50" x14ac:dyDescent="0.25">
      <c r="A67" s="176">
        <v>62</v>
      </c>
      <c r="B67" s="179" t="s">
        <v>44</v>
      </c>
      <c r="C67" s="92">
        <v>170</v>
      </c>
      <c r="D67" s="57">
        <v>0.72699999999999998</v>
      </c>
      <c r="E67" s="57" t="s">
        <v>523</v>
      </c>
      <c r="F67" s="49">
        <v>40961</v>
      </c>
      <c r="G67" s="49">
        <v>40961</v>
      </c>
      <c r="H67" s="58" t="s">
        <v>201</v>
      </c>
      <c r="I67" s="46">
        <f t="shared" si="18"/>
        <v>23100.9</v>
      </c>
      <c r="J67" s="15">
        <f t="shared" si="19"/>
        <v>3921.38</v>
      </c>
      <c r="K67" s="16">
        <f t="shared" si="20"/>
        <v>0.16975009631659371</v>
      </c>
      <c r="L67" s="17">
        <f t="shared" si="21"/>
        <v>2289.11</v>
      </c>
      <c r="M67" s="89">
        <v>23100.9</v>
      </c>
      <c r="N67" s="90">
        <v>3921.38</v>
      </c>
      <c r="O67" s="91">
        <v>2289.11</v>
      </c>
      <c r="P67" s="89">
        <v>0</v>
      </c>
      <c r="Q67" s="90">
        <v>0</v>
      </c>
      <c r="R67" s="91">
        <v>0</v>
      </c>
      <c r="S67" s="89">
        <v>0</v>
      </c>
      <c r="T67" s="90">
        <v>0</v>
      </c>
      <c r="U67" s="91">
        <v>0</v>
      </c>
      <c r="V67" s="89">
        <v>0</v>
      </c>
      <c r="W67" s="90">
        <v>0</v>
      </c>
      <c r="X67" s="91">
        <v>0</v>
      </c>
      <c r="Y67" s="89">
        <v>0</v>
      </c>
      <c r="Z67" s="90">
        <v>0</v>
      </c>
      <c r="AA67" s="91">
        <v>0</v>
      </c>
      <c r="AB67" s="89">
        <v>0</v>
      </c>
      <c r="AC67" s="90">
        <v>0</v>
      </c>
      <c r="AD67" s="91">
        <v>0</v>
      </c>
      <c r="AE67" s="89">
        <v>0</v>
      </c>
      <c r="AF67" s="90">
        <v>0</v>
      </c>
      <c r="AG67" s="91">
        <v>0</v>
      </c>
      <c r="AH67" s="89">
        <v>0</v>
      </c>
      <c r="AI67" s="90">
        <v>0</v>
      </c>
      <c r="AJ67" s="91">
        <v>0</v>
      </c>
      <c r="AK67" s="89">
        <v>0</v>
      </c>
      <c r="AL67" s="90">
        <v>0</v>
      </c>
      <c r="AM67" s="91">
        <v>0</v>
      </c>
      <c r="AN67" s="101">
        <v>0</v>
      </c>
      <c r="AO67" s="100">
        <v>0</v>
      </c>
      <c r="AP67" s="91">
        <v>0</v>
      </c>
      <c r="AQ67" s="101">
        <v>0</v>
      </c>
      <c r="AR67" s="100">
        <v>0</v>
      </c>
      <c r="AS67" s="91">
        <v>0</v>
      </c>
      <c r="AT67" s="101">
        <v>0</v>
      </c>
      <c r="AU67" s="100">
        <v>0</v>
      </c>
      <c r="AV67" s="91">
        <v>0</v>
      </c>
    </row>
    <row r="68" spans="1:50" x14ac:dyDescent="0.25">
      <c r="A68" s="176">
        <v>63</v>
      </c>
      <c r="B68" s="179" t="s">
        <v>398</v>
      </c>
      <c r="C68" s="92">
        <v>370</v>
      </c>
      <c r="D68" s="94">
        <v>0.08</v>
      </c>
      <c r="E68" s="94" t="s">
        <v>523</v>
      </c>
      <c r="F68" s="171">
        <v>41667</v>
      </c>
      <c r="G68" s="171">
        <v>41667</v>
      </c>
      <c r="H68" s="180" t="s">
        <v>347</v>
      </c>
      <c r="I68" s="46">
        <f t="shared" si="18"/>
        <v>126624.66279999999</v>
      </c>
      <c r="J68" s="15">
        <f t="shared" si="19"/>
        <v>27477.550000000003</v>
      </c>
      <c r="K68" s="16">
        <f t="shared" si="20"/>
        <v>0.21699998556679279</v>
      </c>
      <c r="L68" s="17">
        <f t="shared" si="21"/>
        <v>9733.19</v>
      </c>
      <c r="M68" s="89">
        <v>44668.675199999998</v>
      </c>
      <c r="N68" s="90">
        <v>9693.1</v>
      </c>
      <c r="O68" s="91">
        <v>3227.27</v>
      </c>
      <c r="P68" s="89">
        <v>39006.6976</v>
      </c>
      <c r="Q68" s="90">
        <v>8464.4500000000007</v>
      </c>
      <c r="R68" s="91">
        <v>4356.93</v>
      </c>
      <c r="S68" s="89">
        <v>42949.29</v>
      </c>
      <c r="T68" s="90">
        <v>9320</v>
      </c>
      <c r="U68" s="91">
        <v>2148.9899999999998</v>
      </c>
      <c r="V68" s="89">
        <v>0</v>
      </c>
      <c r="W68" s="90">
        <v>0</v>
      </c>
      <c r="X68" s="91">
        <v>0</v>
      </c>
      <c r="Y68" s="89">
        <v>0</v>
      </c>
      <c r="Z68" s="90">
        <v>0</v>
      </c>
      <c r="AA68" s="91">
        <v>0</v>
      </c>
      <c r="AB68" s="89">
        <v>0</v>
      </c>
      <c r="AC68" s="90">
        <v>0</v>
      </c>
      <c r="AD68" s="91">
        <v>0</v>
      </c>
      <c r="AE68" s="89">
        <v>0</v>
      </c>
      <c r="AF68" s="90">
        <v>0</v>
      </c>
      <c r="AG68" s="91">
        <v>0</v>
      </c>
      <c r="AH68" s="89">
        <v>0</v>
      </c>
      <c r="AI68" s="90">
        <v>0</v>
      </c>
      <c r="AJ68" s="91">
        <v>0</v>
      </c>
      <c r="AK68" s="89">
        <v>0</v>
      </c>
      <c r="AL68" s="90">
        <v>0</v>
      </c>
      <c r="AM68" s="91">
        <v>0</v>
      </c>
      <c r="AN68" s="101">
        <v>0</v>
      </c>
      <c r="AO68" s="100">
        <v>0</v>
      </c>
      <c r="AP68" s="91">
        <v>0</v>
      </c>
      <c r="AQ68" s="101">
        <v>0</v>
      </c>
      <c r="AR68" s="100">
        <v>0</v>
      </c>
      <c r="AS68" s="91">
        <v>0</v>
      </c>
      <c r="AT68" s="101">
        <v>0</v>
      </c>
      <c r="AU68" s="100">
        <v>0</v>
      </c>
      <c r="AV68" s="91">
        <v>0</v>
      </c>
    </row>
    <row r="69" spans="1:50" x14ac:dyDescent="0.25">
      <c r="A69" s="176">
        <v>64</v>
      </c>
      <c r="B69" s="179" t="s">
        <v>399</v>
      </c>
      <c r="C69" s="92">
        <v>174</v>
      </c>
      <c r="D69" s="57">
        <v>0.99</v>
      </c>
      <c r="E69" s="57" t="s">
        <v>523</v>
      </c>
      <c r="F69" s="49">
        <v>41563</v>
      </c>
      <c r="G69" s="49">
        <v>41563</v>
      </c>
      <c r="H69" s="58" t="s">
        <v>346</v>
      </c>
      <c r="I69" s="46">
        <f t="shared" si="18"/>
        <v>1068182</v>
      </c>
      <c r="J69" s="15">
        <f t="shared" si="19"/>
        <v>178450.49</v>
      </c>
      <c r="K69" s="16">
        <f t="shared" si="20"/>
        <v>0.16706000475574387</v>
      </c>
      <c r="L69" s="17">
        <f t="shared" si="21"/>
        <v>29092.62</v>
      </c>
      <c r="M69" s="89">
        <v>379291.68</v>
      </c>
      <c r="N69" s="90">
        <v>63364.47</v>
      </c>
      <c r="O69" s="91">
        <v>8780.69</v>
      </c>
      <c r="P69" s="89">
        <v>329514.52</v>
      </c>
      <c r="Q69" s="90">
        <v>55048.7</v>
      </c>
      <c r="R69" s="91">
        <v>20258.05</v>
      </c>
      <c r="S69" s="89">
        <v>359375.8</v>
      </c>
      <c r="T69" s="90">
        <v>60037.32</v>
      </c>
      <c r="U69" s="91">
        <v>53.88</v>
      </c>
      <c r="V69" s="89">
        <v>0</v>
      </c>
      <c r="W69" s="90">
        <v>0</v>
      </c>
      <c r="X69" s="91">
        <v>0</v>
      </c>
      <c r="Y69" s="89">
        <v>0</v>
      </c>
      <c r="Z69" s="90">
        <v>0</v>
      </c>
      <c r="AA69" s="91">
        <v>0</v>
      </c>
      <c r="AB69" s="89">
        <v>0</v>
      </c>
      <c r="AC69" s="90">
        <v>0</v>
      </c>
      <c r="AD69" s="91">
        <v>0</v>
      </c>
      <c r="AE69" s="89">
        <v>0</v>
      </c>
      <c r="AF69" s="90">
        <v>0</v>
      </c>
      <c r="AG69" s="91">
        <v>0</v>
      </c>
      <c r="AH69" s="89">
        <v>0</v>
      </c>
      <c r="AI69" s="90">
        <v>0</v>
      </c>
      <c r="AJ69" s="91">
        <v>0</v>
      </c>
      <c r="AK69" s="89">
        <v>0</v>
      </c>
      <c r="AL69" s="90">
        <v>0</v>
      </c>
      <c r="AM69" s="91">
        <v>0</v>
      </c>
      <c r="AN69" s="101">
        <v>0</v>
      </c>
      <c r="AO69" s="100">
        <v>0</v>
      </c>
      <c r="AP69" s="91">
        <v>0</v>
      </c>
      <c r="AQ69" s="101">
        <v>0</v>
      </c>
      <c r="AR69" s="100">
        <v>0</v>
      </c>
      <c r="AS69" s="91">
        <v>0</v>
      </c>
      <c r="AT69" s="101">
        <v>0</v>
      </c>
      <c r="AU69" s="100">
        <v>0</v>
      </c>
      <c r="AV69" s="91">
        <v>0</v>
      </c>
    </row>
    <row r="70" spans="1:50" x14ac:dyDescent="0.25">
      <c r="A70" s="176">
        <v>65</v>
      </c>
      <c r="B70" s="179" t="s">
        <v>357</v>
      </c>
      <c r="C70" s="92">
        <v>185</v>
      </c>
      <c r="D70" s="57">
        <v>2.294</v>
      </c>
      <c r="E70" s="57" t="s">
        <v>523</v>
      </c>
      <c r="F70" s="49">
        <v>41180</v>
      </c>
      <c r="G70" s="49">
        <v>41180</v>
      </c>
      <c r="H70" s="58" t="s">
        <v>202</v>
      </c>
      <c r="I70" s="46">
        <f t="shared" si="18"/>
        <v>8631969.5999999996</v>
      </c>
      <c r="J70" s="15">
        <f t="shared" si="19"/>
        <v>1273992.4099999999</v>
      </c>
      <c r="K70" s="16">
        <f t="shared" si="20"/>
        <v>0.14759000193883909</v>
      </c>
      <c r="L70" s="17">
        <f t="shared" si="21"/>
        <v>-370280.42304999998</v>
      </c>
      <c r="M70" s="89">
        <v>1310959.2</v>
      </c>
      <c r="N70" s="90">
        <v>193484.47</v>
      </c>
      <c r="O70" s="91">
        <v>5402.93</v>
      </c>
      <c r="P70" s="89">
        <v>1169386</v>
      </c>
      <c r="Q70" s="90">
        <v>172589.68</v>
      </c>
      <c r="R70" s="91">
        <v>50078.83</v>
      </c>
      <c r="S70" s="89">
        <v>1272715.2</v>
      </c>
      <c r="T70" s="90">
        <v>187840.04</v>
      </c>
      <c r="U70" s="91">
        <v>-25421.24</v>
      </c>
      <c r="V70" s="89">
        <v>1249838.8</v>
      </c>
      <c r="W70" s="90">
        <v>184463.71</v>
      </c>
      <c r="X70" s="91">
        <v>47474.23</v>
      </c>
      <c r="Y70" s="89">
        <v>903186.8</v>
      </c>
      <c r="Z70" s="90">
        <v>133301.34</v>
      </c>
      <c r="AA70" s="91">
        <v>-24617.23</v>
      </c>
      <c r="AB70" s="89">
        <v>875639.2</v>
      </c>
      <c r="AC70" s="90">
        <v>129235.59</v>
      </c>
      <c r="AD70" s="91">
        <v>-48119.403050000001</v>
      </c>
      <c r="AE70" s="89">
        <v>629963.6</v>
      </c>
      <c r="AF70" s="90">
        <v>92976.33</v>
      </c>
      <c r="AG70" s="91">
        <v>-83858.92</v>
      </c>
      <c r="AH70" s="89">
        <v>596648.80000000005</v>
      </c>
      <c r="AI70" s="90">
        <v>88059.4</v>
      </c>
      <c r="AJ70" s="91">
        <v>-168230.52</v>
      </c>
      <c r="AK70" s="89">
        <v>623632</v>
      </c>
      <c r="AL70" s="90">
        <v>92041.85</v>
      </c>
      <c r="AM70" s="91">
        <v>-122989.1</v>
      </c>
      <c r="AN70" s="101">
        <v>0</v>
      </c>
      <c r="AO70" s="100">
        <v>0</v>
      </c>
      <c r="AP70" s="91">
        <v>0</v>
      </c>
      <c r="AQ70" s="101">
        <v>0</v>
      </c>
      <c r="AR70" s="100">
        <v>0</v>
      </c>
      <c r="AS70" s="91">
        <v>0</v>
      </c>
      <c r="AT70" s="101">
        <v>0</v>
      </c>
      <c r="AU70" s="100">
        <v>0</v>
      </c>
      <c r="AV70" s="91">
        <v>0</v>
      </c>
    </row>
    <row r="71" spans="1:50" x14ac:dyDescent="0.25">
      <c r="A71" s="176">
        <v>66</v>
      </c>
      <c r="B71" s="179" t="s">
        <v>381</v>
      </c>
      <c r="C71" s="92">
        <v>393</v>
      </c>
      <c r="D71" s="57">
        <v>0.996</v>
      </c>
      <c r="E71" s="94" t="s">
        <v>523</v>
      </c>
      <c r="F71" s="49">
        <v>42030</v>
      </c>
      <c r="G71" s="49">
        <v>42030</v>
      </c>
      <c r="H71" s="58" t="s">
        <v>378</v>
      </c>
      <c r="I71" s="46">
        <f t="shared" si="9"/>
        <v>96891.199999999997</v>
      </c>
      <c r="J71" s="15">
        <f t="shared" si="10"/>
        <v>16186.64</v>
      </c>
      <c r="K71" s="16">
        <f t="shared" si="13"/>
        <v>0.16705996003765047</v>
      </c>
      <c r="L71" s="17">
        <f t="shared" si="12"/>
        <v>1966.05</v>
      </c>
      <c r="M71" s="89">
        <v>96891.199999999997</v>
      </c>
      <c r="N71" s="90">
        <v>16186.64</v>
      </c>
      <c r="O71" s="91">
        <v>1966.05</v>
      </c>
      <c r="P71" s="89">
        <v>0</v>
      </c>
      <c r="Q71" s="90">
        <v>0</v>
      </c>
      <c r="R71" s="91">
        <v>0</v>
      </c>
      <c r="S71" s="89">
        <v>0</v>
      </c>
      <c r="T71" s="90">
        <v>0</v>
      </c>
      <c r="U71" s="91">
        <v>0</v>
      </c>
      <c r="V71" s="89">
        <v>0</v>
      </c>
      <c r="W71" s="90">
        <v>0</v>
      </c>
      <c r="X71" s="91">
        <v>0</v>
      </c>
      <c r="Y71" s="89">
        <v>0</v>
      </c>
      <c r="Z71" s="90">
        <v>0</v>
      </c>
      <c r="AA71" s="91">
        <v>0</v>
      </c>
      <c r="AB71" s="89">
        <v>0</v>
      </c>
      <c r="AC71" s="90">
        <v>0</v>
      </c>
      <c r="AD71" s="91">
        <v>0</v>
      </c>
      <c r="AE71" s="89">
        <v>0</v>
      </c>
      <c r="AF71" s="90">
        <v>0</v>
      </c>
      <c r="AG71" s="91">
        <v>0</v>
      </c>
      <c r="AH71" s="89">
        <v>0</v>
      </c>
      <c r="AI71" s="90">
        <v>0</v>
      </c>
      <c r="AJ71" s="91">
        <v>0</v>
      </c>
      <c r="AK71" s="89">
        <v>0</v>
      </c>
      <c r="AL71" s="90">
        <v>0</v>
      </c>
      <c r="AM71" s="91">
        <v>0</v>
      </c>
      <c r="AN71" s="101">
        <v>0</v>
      </c>
      <c r="AO71" s="100">
        <v>0</v>
      </c>
      <c r="AP71" s="91">
        <v>0</v>
      </c>
      <c r="AQ71" s="101">
        <v>0</v>
      </c>
      <c r="AR71" s="100">
        <v>0</v>
      </c>
      <c r="AS71" s="91">
        <v>0</v>
      </c>
      <c r="AT71" s="101">
        <v>0</v>
      </c>
      <c r="AU71" s="100">
        <v>0</v>
      </c>
      <c r="AV71" s="91">
        <v>0</v>
      </c>
    </row>
    <row r="72" spans="1:50" x14ac:dyDescent="0.25">
      <c r="A72" s="176">
        <v>67</v>
      </c>
      <c r="B72" s="179" t="s">
        <v>45</v>
      </c>
      <c r="C72" s="92">
        <v>234</v>
      </c>
      <c r="D72" s="57">
        <v>1.1499999999999999</v>
      </c>
      <c r="E72" s="57" t="s">
        <v>523</v>
      </c>
      <c r="F72" s="49">
        <v>41369</v>
      </c>
      <c r="G72" s="49">
        <v>41389</v>
      </c>
      <c r="H72" s="58" t="s">
        <v>434</v>
      </c>
      <c r="I72" s="46">
        <f t="shared" si="9"/>
        <v>262733.92</v>
      </c>
      <c r="J72" s="15">
        <f t="shared" si="10"/>
        <v>40458.400000000001</v>
      </c>
      <c r="K72" s="16">
        <f t="shared" si="13"/>
        <v>0.1539900139273985</v>
      </c>
      <c r="L72" s="17">
        <f t="shared" si="12"/>
        <v>916.15</v>
      </c>
      <c r="M72" s="89">
        <v>262733.92</v>
      </c>
      <c r="N72" s="90">
        <v>40458.400000000001</v>
      </c>
      <c r="O72" s="91">
        <v>916.15</v>
      </c>
      <c r="P72" s="89">
        <v>0</v>
      </c>
      <c r="Q72" s="90">
        <v>0</v>
      </c>
      <c r="R72" s="91">
        <v>0</v>
      </c>
      <c r="S72" s="89">
        <v>0</v>
      </c>
      <c r="T72" s="90">
        <v>0</v>
      </c>
      <c r="U72" s="91">
        <v>0</v>
      </c>
      <c r="V72" s="89">
        <v>0</v>
      </c>
      <c r="W72" s="90">
        <v>0</v>
      </c>
      <c r="X72" s="91">
        <v>0</v>
      </c>
      <c r="Y72" s="89">
        <v>0</v>
      </c>
      <c r="Z72" s="90">
        <v>0</v>
      </c>
      <c r="AA72" s="91">
        <v>0</v>
      </c>
      <c r="AB72" s="89">
        <v>0</v>
      </c>
      <c r="AC72" s="90">
        <v>0</v>
      </c>
      <c r="AD72" s="91">
        <v>0</v>
      </c>
      <c r="AE72" s="89">
        <v>0</v>
      </c>
      <c r="AF72" s="90">
        <v>0</v>
      </c>
      <c r="AG72" s="91">
        <v>0</v>
      </c>
      <c r="AH72" s="89">
        <v>0</v>
      </c>
      <c r="AI72" s="90">
        <v>0</v>
      </c>
      <c r="AJ72" s="91">
        <v>0</v>
      </c>
      <c r="AK72" s="89">
        <v>0</v>
      </c>
      <c r="AL72" s="90">
        <v>0</v>
      </c>
      <c r="AM72" s="91">
        <v>0</v>
      </c>
      <c r="AN72" s="101">
        <v>0</v>
      </c>
      <c r="AO72" s="100">
        <v>0</v>
      </c>
      <c r="AP72" s="91">
        <v>0</v>
      </c>
      <c r="AQ72" s="101">
        <v>0</v>
      </c>
      <c r="AR72" s="100">
        <v>0</v>
      </c>
      <c r="AS72" s="91">
        <v>0</v>
      </c>
      <c r="AT72" s="101">
        <v>0</v>
      </c>
      <c r="AU72" s="100">
        <v>0</v>
      </c>
      <c r="AV72" s="91">
        <v>0</v>
      </c>
    </row>
    <row r="73" spans="1:50" x14ac:dyDescent="0.25">
      <c r="A73" s="176"/>
      <c r="B73" s="179" t="s">
        <v>542</v>
      </c>
      <c r="C73" s="92">
        <v>12</v>
      </c>
      <c r="D73" s="57">
        <v>0.71</v>
      </c>
      <c r="E73" s="57" t="s">
        <v>164</v>
      </c>
      <c r="F73" s="49">
        <v>41361</v>
      </c>
      <c r="G73" s="49">
        <v>41361</v>
      </c>
      <c r="H73" s="58" t="s">
        <v>543</v>
      </c>
      <c r="I73" s="149">
        <f t="shared" ref="I73" si="22">M73+P73+S73+V73+Y73+AB73+AE73+AH73+AK73+AN73+AQ73+AT73</f>
        <v>0</v>
      </c>
      <c r="J73" s="143">
        <f t="shared" ref="J73" si="23">N73+Q73+T73+W73+Z73+AC73+AF73+AI73+AL73+AO73+AR73+AU73</f>
        <v>-109656.16999999998</v>
      </c>
      <c r="K73" s="144" t="e">
        <f t="shared" ref="K73" si="24">J73/I73</f>
        <v>#DIV/0!</v>
      </c>
      <c r="L73" s="145">
        <f t="shared" ref="L73" si="25">O73+R73+U73+X73+AA73+AD73+AG73+AJ73+AM73+AP73+AS73+AV73</f>
        <v>-109656.16999999998</v>
      </c>
      <c r="M73" s="89">
        <v>0</v>
      </c>
      <c r="N73" s="90">
        <v>0</v>
      </c>
      <c r="O73" s="91">
        <v>0</v>
      </c>
      <c r="P73" s="89">
        <v>0</v>
      </c>
      <c r="Q73" s="90">
        <v>0</v>
      </c>
      <c r="R73" s="91">
        <v>0</v>
      </c>
      <c r="S73" s="89">
        <v>0</v>
      </c>
      <c r="T73" s="90">
        <v>0</v>
      </c>
      <c r="U73" s="91">
        <v>0</v>
      </c>
      <c r="V73" s="89">
        <v>0</v>
      </c>
      <c r="W73" s="90">
        <v>0</v>
      </c>
      <c r="X73" s="91">
        <v>0</v>
      </c>
      <c r="Y73" s="89">
        <v>0</v>
      </c>
      <c r="Z73" s="90">
        <v>0</v>
      </c>
      <c r="AA73" s="91">
        <v>0</v>
      </c>
      <c r="AB73" s="89">
        <v>0</v>
      </c>
      <c r="AC73" s="90">
        <v>-53221.72</v>
      </c>
      <c r="AD73" s="91">
        <v>-53221.72</v>
      </c>
      <c r="AE73" s="89">
        <v>0</v>
      </c>
      <c r="AF73" s="90">
        <v>-9429.51</v>
      </c>
      <c r="AG73" s="91">
        <v>-9429.51</v>
      </c>
      <c r="AH73" s="89">
        <v>0</v>
      </c>
      <c r="AI73" s="90">
        <v>-9286.9</v>
      </c>
      <c r="AJ73" s="91">
        <v>-9286.9</v>
      </c>
      <c r="AK73" s="89">
        <v>0</v>
      </c>
      <c r="AL73" s="90">
        <v>-9429.51</v>
      </c>
      <c r="AM73" s="91">
        <v>-9429.51</v>
      </c>
      <c r="AN73" s="101">
        <v>0</v>
      </c>
      <c r="AO73" s="100">
        <v>-9429.51</v>
      </c>
      <c r="AP73" s="91">
        <v>-9429.51</v>
      </c>
      <c r="AQ73" s="101">
        <v>0</v>
      </c>
      <c r="AR73" s="100">
        <v>-9429.51</v>
      </c>
      <c r="AS73" s="91">
        <v>-9429.51</v>
      </c>
      <c r="AT73" s="101">
        <v>0</v>
      </c>
      <c r="AU73" s="100">
        <v>-9429.51</v>
      </c>
      <c r="AV73" s="91">
        <v>-9429.51</v>
      </c>
    </row>
    <row r="74" spans="1:50" x14ac:dyDescent="0.25">
      <c r="A74" s="176">
        <v>68</v>
      </c>
      <c r="B74" s="179" t="s">
        <v>400</v>
      </c>
      <c r="C74" s="92">
        <v>17</v>
      </c>
      <c r="D74" s="57">
        <v>3.948</v>
      </c>
      <c r="E74" s="57" t="s">
        <v>523</v>
      </c>
      <c r="F74" s="49">
        <v>41333</v>
      </c>
      <c r="G74" s="49">
        <v>41333</v>
      </c>
      <c r="H74" s="58" t="s">
        <v>415</v>
      </c>
      <c r="I74" s="46">
        <f t="shared" si="9"/>
        <v>11080000.5</v>
      </c>
      <c r="J74" s="15">
        <f t="shared" si="10"/>
        <v>1590755.6700000002</v>
      </c>
      <c r="K74" s="16">
        <f t="shared" si="13"/>
        <v>0.14356999983889893</v>
      </c>
      <c r="L74" s="17">
        <f t="shared" si="12"/>
        <v>-99807.783299999981</v>
      </c>
      <c r="M74" s="89">
        <v>1477213.5</v>
      </c>
      <c r="N74" s="90">
        <v>212083.54</v>
      </c>
      <c r="O74" s="91">
        <v>2335.5700000000002</v>
      </c>
      <c r="P74" s="89">
        <v>1588958.25</v>
      </c>
      <c r="Q74" s="90">
        <v>228126.74</v>
      </c>
      <c r="R74" s="91">
        <v>66934.13</v>
      </c>
      <c r="S74" s="89">
        <v>2105743.5</v>
      </c>
      <c r="T74" s="90">
        <v>302321.59000000003</v>
      </c>
      <c r="U74" s="91">
        <v>-48264.28</v>
      </c>
      <c r="V74" s="89">
        <v>1998296.25</v>
      </c>
      <c r="W74" s="90">
        <v>286895.39</v>
      </c>
      <c r="X74" s="91">
        <v>64602.67</v>
      </c>
      <c r="Y74" s="89">
        <v>2126620.5</v>
      </c>
      <c r="Z74" s="90">
        <v>305318.90999999997</v>
      </c>
      <c r="AA74" s="91">
        <v>-44725.57</v>
      </c>
      <c r="AB74" s="89">
        <v>1699346.25</v>
      </c>
      <c r="AC74" s="90">
        <v>243975.14</v>
      </c>
      <c r="AD74" s="91">
        <v>-127964.8933</v>
      </c>
      <c r="AE74" s="89">
        <v>83822.25</v>
      </c>
      <c r="AF74" s="90">
        <v>12034.36</v>
      </c>
      <c r="AG74" s="91">
        <v>-12725.41</v>
      </c>
      <c r="AH74" s="89">
        <v>0</v>
      </c>
      <c r="AI74" s="90">
        <v>0</v>
      </c>
      <c r="AJ74" s="91">
        <v>0</v>
      </c>
      <c r="AK74" s="89">
        <v>0</v>
      </c>
      <c r="AL74" s="90">
        <v>0</v>
      </c>
      <c r="AM74" s="91">
        <v>0</v>
      </c>
      <c r="AN74" s="101">
        <v>0</v>
      </c>
      <c r="AO74" s="100">
        <v>0</v>
      </c>
      <c r="AP74" s="91">
        <v>0</v>
      </c>
      <c r="AQ74" s="101">
        <v>0</v>
      </c>
      <c r="AR74" s="100">
        <v>0</v>
      </c>
      <c r="AS74" s="91">
        <v>0</v>
      </c>
      <c r="AT74" s="101">
        <v>0</v>
      </c>
      <c r="AU74" s="100">
        <v>0</v>
      </c>
      <c r="AV74" s="91">
        <v>0</v>
      </c>
    </row>
    <row r="75" spans="1:50" x14ac:dyDescent="0.25">
      <c r="A75" s="176"/>
      <c r="B75" s="179" t="s">
        <v>530</v>
      </c>
      <c r="C75" s="92">
        <v>254</v>
      </c>
      <c r="D75" s="57">
        <v>1.8</v>
      </c>
      <c r="E75" s="57" t="s">
        <v>522</v>
      </c>
      <c r="F75" s="49">
        <v>41201</v>
      </c>
      <c r="G75" s="49">
        <v>41201</v>
      </c>
      <c r="H75" s="58" t="s">
        <v>531</v>
      </c>
      <c r="I75" s="46">
        <f t="shared" ref="I75" si="26">M75+P75+S75+V75+Y75+AB75+AE75+AH75+AK75+AN75+AQ75+AT75</f>
        <v>0</v>
      </c>
      <c r="J75" s="15">
        <f t="shared" ref="J75" si="27">N75+Q75+T75+W75+Z75+AC75+AF75+AI75+AL75+AO75+AR75+AU75</f>
        <v>-398636.81</v>
      </c>
      <c r="K75" s="16" t="e">
        <f t="shared" ref="K75" si="28">J75/I75</f>
        <v>#DIV/0!</v>
      </c>
      <c r="L75" s="17">
        <f t="shared" ref="L75" si="29">O75+R75+U75+X75+AA75+AD75+AG75+AJ75+AM75+AP75+AS75+AV75</f>
        <v>-398636.81</v>
      </c>
      <c r="M75" s="89"/>
      <c r="N75" s="90">
        <v>-100000</v>
      </c>
      <c r="O75" s="91">
        <v>-100000</v>
      </c>
      <c r="P75" s="89"/>
      <c r="Q75" s="90">
        <v>-100000</v>
      </c>
      <c r="R75" s="91">
        <v>-100000</v>
      </c>
      <c r="S75" s="89"/>
      <c r="T75" s="90">
        <v>-100000</v>
      </c>
      <c r="U75" s="91">
        <v>-100000</v>
      </c>
      <c r="V75" s="89">
        <v>0</v>
      </c>
      <c r="W75" s="90">
        <v>-98636.81</v>
      </c>
      <c r="X75" s="91">
        <v>-98636.81</v>
      </c>
      <c r="Y75" s="89">
        <v>0</v>
      </c>
      <c r="Z75" s="90">
        <v>0</v>
      </c>
      <c r="AA75" s="91">
        <v>0</v>
      </c>
      <c r="AB75" s="89">
        <v>0</v>
      </c>
      <c r="AC75" s="90">
        <v>0</v>
      </c>
      <c r="AD75" s="91">
        <v>0</v>
      </c>
      <c r="AE75" s="89">
        <v>0</v>
      </c>
      <c r="AF75" s="90">
        <v>0</v>
      </c>
      <c r="AG75" s="91">
        <v>0</v>
      </c>
      <c r="AH75" s="89">
        <v>0</v>
      </c>
      <c r="AI75" s="90">
        <v>0</v>
      </c>
      <c r="AJ75" s="91">
        <v>0</v>
      </c>
      <c r="AK75" s="89">
        <v>0</v>
      </c>
      <c r="AL75" s="90">
        <v>0</v>
      </c>
      <c r="AM75" s="91">
        <v>0</v>
      </c>
      <c r="AN75" s="101">
        <v>0</v>
      </c>
      <c r="AO75" s="100">
        <v>0</v>
      </c>
      <c r="AP75" s="91">
        <v>0</v>
      </c>
      <c r="AQ75" s="101">
        <v>0</v>
      </c>
      <c r="AR75" s="100">
        <v>0</v>
      </c>
      <c r="AS75" s="91">
        <v>0</v>
      </c>
      <c r="AT75" s="101">
        <v>0</v>
      </c>
      <c r="AU75" s="100">
        <v>0</v>
      </c>
      <c r="AV75" s="91">
        <v>0</v>
      </c>
    </row>
    <row r="76" spans="1:50" x14ac:dyDescent="0.25">
      <c r="A76" s="176">
        <v>69</v>
      </c>
      <c r="B76" s="179" t="s">
        <v>46</v>
      </c>
      <c r="C76" s="92">
        <v>263</v>
      </c>
      <c r="D76" s="57">
        <v>1.1000000000000001</v>
      </c>
      <c r="E76" s="57" t="s">
        <v>523</v>
      </c>
      <c r="F76" s="49">
        <v>41341</v>
      </c>
      <c r="G76" s="49">
        <v>41341</v>
      </c>
      <c r="H76" s="58" t="s">
        <v>203</v>
      </c>
      <c r="I76" s="46">
        <f t="shared" si="9"/>
        <v>300557.59999999998</v>
      </c>
      <c r="J76" s="15">
        <f t="shared" si="10"/>
        <v>46282.87</v>
      </c>
      <c r="K76" s="16">
        <f t="shared" si="13"/>
        <v>0.15399001722132466</v>
      </c>
      <c r="L76" s="17">
        <f t="shared" si="12"/>
        <v>2456.5300000000002</v>
      </c>
      <c r="M76" s="89">
        <v>300557.59999999998</v>
      </c>
      <c r="N76" s="90">
        <v>46282.87</v>
      </c>
      <c r="O76" s="91">
        <v>2456.5300000000002</v>
      </c>
      <c r="P76" s="89">
        <v>0</v>
      </c>
      <c r="Q76" s="90">
        <v>0</v>
      </c>
      <c r="R76" s="91">
        <v>0</v>
      </c>
      <c r="S76" s="89">
        <v>0</v>
      </c>
      <c r="T76" s="90">
        <v>0</v>
      </c>
      <c r="U76" s="91">
        <v>0</v>
      </c>
      <c r="V76" s="89">
        <v>0</v>
      </c>
      <c r="W76" s="90">
        <v>0</v>
      </c>
      <c r="X76" s="91">
        <v>0</v>
      </c>
      <c r="Y76" s="89">
        <v>0</v>
      </c>
      <c r="Z76" s="90">
        <v>0</v>
      </c>
      <c r="AA76" s="91">
        <v>0</v>
      </c>
      <c r="AB76" s="89">
        <v>0</v>
      </c>
      <c r="AC76" s="90">
        <v>0</v>
      </c>
      <c r="AD76" s="91">
        <v>0</v>
      </c>
      <c r="AE76" s="89">
        <v>0</v>
      </c>
      <c r="AF76" s="90">
        <v>0</v>
      </c>
      <c r="AG76" s="91">
        <v>0</v>
      </c>
      <c r="AH76" s="89">
        <v>0</v>
      </c>
      <c r="AI76" s="90">
        <v>0</v>
      </c>
      <c r="AJ76" s="91">
        <v>0</v>
      </c>
      <c r="AK76" s="89">
        <v>0</v>
      </c>
      <c r="AL76" s="90">
        <v>0</v>
      </c>
      <c r="AM76" s="91">
        <v>0</v>
      </c>
      <c r="AN76" s="101">
        <v>0</v>
      </c>
      <c r="AO76" s="100">
        <v>0</v>
      </c>
      <c r="AP76" s="91">
        <v>0</v>
      </c>
      <c r="AQ76" s="101">
        <v>0</v>
      </c>
      <c r="AR76" s="100">
        <v>0</v>
      </c>
      <c r="AS76" s="91">
        <v>0</v>
      </c>
      <c r="AT76" s="101">
        <v>0</v>
      </c>
      <c r="AU76" s="100">
        <v>0</v>
      </c>
      <c r="AV76" s="91">
        <v>0</v>
      </c>
    </row>
    <row r="77" spans="1:50" x14ac:dyDescent="0.25">
      <c r="A77" s="176">
        <v>70</v>
      </c>
      <c r="B77" s="179" t="s">
        <v>384</v>
      </c>
      <c r="C77" s="92">
        <v>415</v>
      </c>
      <c r="D77" s="57">
        <v>0.4</v>
      </c>
      <c r="E77" s="57" t="s">
        <v>523</v>
      </c>
      <c r="F77" s="49">
        <v>42298</v>
      </c>
      <c r="G77" s="49">
        <v>42298</v>
      </c>
      <c r="H77" s="58" t="s">
        <v>386</v>
      </c>
      <c r="I77" s="46">
        <f t="shared" si="9"/>
        <v>119580.76000000001</v>
      </c>
      <c r="J77" s="15">
        <f t="shared" si="10"/>
        <v>21415.71</v>
      </c>
      <c r="K77" s="16">
        <f t="shared" ref="K77" si="30">J77/I77</f>
        <v>0.17908993052059544</v>
      </c>
      <c r="L77" s="17">
        <f t="shared" si="12"/>
        <v>3757.8</v>
      </c>
      <c r="M77" s="89">
        <v>115351.8</v>
      </c>
      <c r="N77" s="90">
        <v>20658.349999999999</v>
      </c>
      <c r="O77" s="91">
        <v>3799.53</v>
      </c>
      <c r="P77" s="89">
        <v>4228.96</v>
      </c>
      <c r="Q77" s="90">
        <v>757.36</v>
      </c>
      <c r="R77" s="91">
        <v>-41.73</v>
      </c>
      <c r="S77" s="89">
        <v>0</v>
      </c>
      <c r="T77" s="90">
        <v>0</v>
      </c>
      <c r="U77" s="91">
        <v>0</v>
      </c>
      <c r="V77" s="89">
        <v>0</v>
      </c>
      <c r="W77" s="90">
        <v>0</v>
      </c>
      <c r="X77" s="91">
        <v>0</v>
      </c>
      <c r="Y77" s="89">
        <v>0</v>
      </c>
      <c r="Z77" s="90">
        <v>0</v>
      </c>
      <c r="AA77" s="91">
        <v>0</v>
      </c>
      <c r="AB77" s="89">
        <v>0</v>
      </c>
      <c r="AC77" s="90">
        <v>0</v>
      </c>
      <c r="AD77" s="91">
        <v>0</v>
      </c>
      <c r="AE77" s="89">
        <v>0</v>
      </c>
      <c r="AF77" s="90">
        <v>0</v>
      </c>
      <c r="AG77" s="91">
        <v>0</v>
      </c>
      <c r="AH77" s="89">
        <v>0</v>
      </c>
      <c r="AI77" s="90">
        <v>0</v>
      </c>
      <c r="AJ77" s="91">
        <v>0</v>
      </c>
      <c r="AK77" s="89">
        <v>0</v>
      </c>
      <c r="AL77" s="90">
        <v>0</v>
      </c>
      <c r="AM77" s="91">
        <v>0</v>
      </c>
      <c r="AN77" s="101">
        <v>0</v>
      </c>
      <c r="AO77" s="100">
        <v>0</v>
      </c>
      <c r="AP77" s="91">
        <v>0</v>
      </c>
      <c r="AQ77" s="101">
        <v>0</v>
      </c>
      <c r="AR77" s="100">
        <v>0</v>
      </c>
      <c r="AS77" s="91">
        <v>0</v>
      </c>
      <c r="AT77" s="101">
        <v>0</v>
      </c>
      <c r="AU77" s="100">
        <v>0</v>
      </c>
      <c r="AV77" s="91">
        <v>0</v>
      </c>
    </row>
    <row r="78" spans="1:50" x14ac:dyDescent="0.25">
      <c r="A78" s="176">
        <v>71</v>
      </c>
      <c r="B78" s="179" t="s">
        <v>382</v>
      </c>
      <c r="C78" s="92">
        <v>406</v>
      </c>
      <c r="D78" s="57">
        <v>0.77</v>
      </c>
      <c r="E78" s="94" t="s">
        <v>523</v>
      </c>
      <c r="F78" s="49">
        <v>42174</v>
      </c>
      <c r="G78" s="49">
        <v>42174</v>
      </c>
      <c r="H78" s="58" t="s">
        <v>377</v>
      </c>
      <c r="I78" s="46">
        <f t="shared" si="9"/>
        <v>1764540.29</v>
      </c>
      <c r="J78" s="15">
        <f t="shared" si="10"/>
        <v>299530.70999999996</v>
      </c>
      <c r="K78" s="16">
        <f t="shared" si="13"/>
        <v>0.16974999760419182</v>
      </c>
      <c r="L78" s="17">
        <f t="shared" si="12"/>
        <v>20150.947800000002</v>
      </c>
      <c r="M78" s="89">
        <v>309273.90999999997</v>
      </c>
      <c r="N78" s="90">
        <v>52499.25</v>
      </c>
      <c r="O78" s="91">
        <v>8307.19</v>
      </c>
      <c r="P78" s="89">
        <v>265101.71999999997</v>
      </c>
      <c r="Q78" s="90">
        <v>45001.02</v>
      </c>
      <c r="R78" s="91">
        <v>17293.89</v>
      </c>
      <c r="S78" s="89">
        <v>294831.09999999998</v>
      </c>
      <c r="T78" s="90">
        <v>50047.58</v>
      </c>
      <c r="U78" s="91">
        <v>675.76</v>
      </c>
      <c r="V78" s="89">
        <v>275797.46000000002</v>
      </c>
      <c r="W78" s="90">
        <v>46816.62</v>
      </c>
      <c r="X78" s="91">
        <v>16888.84</v>
      </c>
      <c r="Y78" s="89">
        <v>274575.58</v>
      </c>
      <c r="Z78" s="90">
        <v>46609.2</v>
      </c>
      <c r="AA78" s="91">
        <v>1726.83</v>
      </c>
      <c r="AB78" s="89">
        <v>259564.32</v>
      </c>
      <c r="AC78" s="90">
        <v>44061.04</v>
      </c>
      <c r="AD78" s="91">
        <v>-12006.4522</v>
      </c>
      <c r="AE78" s="89">
        <v>85396.2</v>
      </c>
      <c r="AF78" s="90">
        <v>14496</v>
      </c>
      <c r="AG78" s="91">
        <v>-12735.11</v>
      </c>
      <c r="AH78" s="89">
        <v>0</v>
      </c>
      <c r="AI78" s="90">
        <v>0</v>
      </c>
      <c r="AJ78" s="91">
        <v>0</v>
      </c>
      <c r="AK78" s="89">
        <v>0</v>
      </c>
      <c r="AL78" s="90">
        <v>0</v>
      </c>
      <c r="AM78" s="91">
        <v>0</v>
      </c>
      <c r="AN78" s="101">
        <v>0</v>
      </c>
      <c r="AO78" s="100">
        <v>0</v>
      </c>
      <c r="AP78" s="91">
        <v>0</v>
      </c>
      <c r="AQ78" s="101">
        <v>0</v>
      </c>
      <c r="AR78" s="100">
        <v>0</v>
      </c>
      <c r="AS78" s="91">
        <v>0</v>
      </c>
      <c r="AT78" s="101">
        <v>0</v>
      </c>
      <c r="AU78" s="100">
        <v>0</v>
      </c>
      <c r="AV78" s="91">
        <v>0</v>
      </c>
    </row>
    <row r="79" spans="1:50" x14ac:dyDescent="0.25">
      <c r="A79" s="7"/>
      <c r="B79" s="40"/>
      <c r="C79" s="40"/>
      <c r="D79" s="57">
        <f>SUM(D46:D78)-D75-D73</f>
        <v>54.905999999999999</v>
      </c>
      <c r="E79" s="57"/>
      <c r="F79" s="49"/>
      <c r="G79" s="49"/>
      <c r="H79" s="71" t="s">
        <v>367</v>
      </c>
      <c r="I79" s="66">
        <f>SUM(I46:I78)</f>
        <v>166509523.10079995</v>
      </c>
      <c r="J79" s="66">
        <f>SUM(J46:J78)</f>
        <v>23233464.43</v>
      </c>
      <c r="K79" s="82">
        <f t="shared" si="13"/>
        <v>0.13953234624265393</v>
      </c>
      <c r="L79" s="66">
        <f t="shared" ref="L79:AV79" si="31">SUM(L46:L78)</f>
        <v>-8504031.6758000012</v>
      </c>
      <c r="M79" s="66">
        <f t="shared" si="31"/>
        <v>27417471.388</v>
      </c>
      <c r="N79" s="66">
        <f t="shared" si="31"/>
        <v>3809103.0200000009</v>
      </c>
      <c r="O79" s="66">
        <f t="shared" si="31"/>
        <v>-126527.09000000003</v>
      </c>
      <c r="P79" s="66">
        <f t="shared" si="31"/>
        <v>22326838.312800001</v>
      </c>
      <c r="Q79" s="66">
        <f t="shared" si="31"/>
        <v>3057939.41</v>
      </c>
      <c r="R79" s="66">
        <f t="shared" si="31"/>
        <v>723420.8600000001</v>
      </c>
      <c r="S79" s="66">
        <f t="shared" si="31"/>
        <v>25296291.310000002</v>
      </c>
      <c r="T79" s="66">
        <f t="shared" si="31"/>
        <v>3471906.5999999996</v>
      </c>
      <c r="U79" s="66">
        <f t="shared" si="31"/>
        <v>-763456.55</v>
      </c>
      <c r="V79" s="66">
        <f t="shared" si="31"/>
        <v>17682493.060000002</v>
      </c>
      <c r="W79" s="66">
        <f t="shared" si="31"/>
        <v>2448859.9100000006</v>
      </c>
      <c r="X79" s="66">
        <f t="shared" si="31"/>
        <v>521613.75000000012</v>
      </c>
      <c r="Y79" s="66">
        <f t="shared" si="31"/>
        <v>18174801.789999999</v>
      </c>
      <c r="Z79" s="66">
        <f t="shared" si="31"/>
        <v>2640406.65</v>
      </c>
      <c r="AA79" s="66">
        <f t="shared" si="31"/>
        <v>-350341.02999999991</v>
      </c>
      <c r="AB79" s="66">
        <f t="shared" si="31"/>
        <v>16387892.939999998</v>
      </c>
      <c r="AC79" s="66">
        <f t="shared" si="31"/>
        <v>2335986.14</v>
      </c>
      <c r="AD79" s="66">
        <f t="shared" si="31"/>
        <v>-1209664.3058</v>
      </c>
      <c r="AE79" s="66">
        <f t="shared" si="31"/>
        <v>15087555.109999999</v>
      </c>
      <c r="AF79" s="66">
        <f t="shared" si="31"/>
        <v>2184883.75</v>
      </c>
      <c r="AG79" s="66">
        <f t="shared" si="31"/>
        <v>-2400603.8000000003</v>
      </c>
      <c r="AH79" s="66">
        <f t="shared" si="31"/>
        <v>9327150.3000000007</v>
      </c>
      <c r="AI79" s="66">
        <f t="shared" si="31"/>
        <v>1332613.77</v>
      </c>
      <c r="AJ79" s="66">
        <f t="shared" si="31"/>
        <v>-2897366.98</v>
      </c>
      <c r="AK79" s="66">
        <f t="shared" si="31"/>
        <v>4617034.5</v>
      </c>
      <c r="AL79" s="66">
        <f t="shared" si="31"/>
        <v>643957.06999999995</v>
      </c>
      <c r="AM79" s="66">
        <f t="shared" si="31"/>
        <v>-970604.01</v>
      </c>
      <c r="AN79" s="66">
        <f t="shared" si="31"/>
        <v>3411632.2</v>
      </c>
      <c r="AO79" s="66">
        <f t="shared" si="31"/>
        <v>442051.12</v>
      </c>
      <c r="AP79" s="66">
        <f t="shared" si="31"/>
        <v>-201191.67</v>
      </c>
      <c r="AQ79" s="66">
        <f t="shared" si="31"/>
        <v>3406763.5</v>
      </c>
      <c r="AR79" s="66">
        <f t="shared" si="31"/>
        <v>426292.17</v>
      </c>
      <c r="AS79" s="66">
        <f t="shared" si="31"/>
        <v>-341653.59</v>
      </c>
      <c r="AT79" s="66">
        <f t="shared" si="31"/>
        <v>3373598.69</v>
      </c>
      <c r="AU79" s="66">
        <f t="shared" si="31"/>
        <v>439464.82</v>
      </c>
      <c r="AV79" s="66">
        <f t="shared" si="31"/>
        <v>-487657.26</v>
      </c>
    </row>
    <row r="80" spans="1:50" x14ac:dyDescent="0.25">
      <c r="A80" s="7"/>
      <c r="B80" s="40"/>
      <c r="C80" s="40"/>
      <c r="D80" s="57"/>
      <c r="E80" s="57"/>
      <c r="F80" s="49"/>
      <c r="G80" s="49"/>
      <c r="H80" s="58"/>
      <c r="I80" s="67"/>
      <c r="J80" s="68"/>
      <c r="K80" s="69"/>
      <c r="L80" s="70"/>
      <c r="M80" s="18"/>
      <c r="N80" s="19"/>
      <c r="O80" s="20"/>
      <c r="P80" s="18"/>
      <c r="Q80" s="19"/>
      <c r="R80" s="20"/>
      <c r="S80" s="18"/>
      <c r="T80" s="19"/>
      <c r="U80" s="20"/>
      <c r="V80" s="18"/>
      <c r="W80" s="19"/>
      <c r="X80" s="20"/>
      <c r="Y80" s="18"/>
      <c r="Z80" s="19"/>
      <c r="AA80" s="20"/>
      <c r="AB80" s="18"/>
      <c r="AC80" s="19"/>
      <c r="AD80" s="20"/>
      <c r="AE80" s="18"/>
      <c r="AF80" s="19"/>
      <c r="AG80" s="20"/>
      <c r="AH80" s="18"/>
      <c r="AI80" s="19"/>
      <c r="AJ80" s="20"/>
      <c r="AK80" s="18"/>
      <c r="AL80" s="122"/>
      <c r="AM80" s="20"/>
      <c r="AN80" s="18"/>
      <c r="AO80" s="19"/>
      <c r="AP80" s="20"/>
      <c r="AQ80" s="89"/>
      <c r="AR80" s="90"/>
      <c r="AS80" s="91"/>
      <c r="AT80" s="89"/>
      <c r="AU80" s="90"/>
      <c r="AV80" s="91"/>
      <c r="AW80" s="117"/>
      <c r="AX80" s="117"/>
    </row>
    <row r="81" spans="1:48" x14ac:dyDescent="0.25">
      <c r="A81" s="176">
        <v>72</v>
      </c>
      <c r="B81" s="95" t="s">
        <v>361</v>
      </c>
      <c r="C81" s="96">
        <v>43</v>
      </c>
      <c r="D81" s="57">
        <v>0.16500000000000001</v>
      </c>
      <c r="E81" s="57" t="s">
        <v>522</v>
      </c>
      <c r="F81" s="49">
        <v>37349</v>
      </c>
      <c r="G81" s="49">
        <v>39934</v>
      </c>
      <c r="H81" s="58" t="s">
        <v>219</v>
      </c>
      <c r="I81" s="46">
        <f t="shared" ref="I81:I104" si="32">M81+P81+S81+V81+Y81+AB81+AE81+AH81+AK81+AN81+AQ81+AT81</f>
        <v>238829.15</v>
      </c>
      <c r="J81" s="15">
        <f t="shared" ref="J81:J104" si="33">N81+Q81+T81+W81+Z81+AC81+AF81+AI81+AL81+AO81+AR81+AU81</f>
        <v>24100.25</v>
      </c>
      <c r="K81" s="16">
        <f t="shared" ref="K81:K110" si="34">J81/I81</f>
        <v>0.10091000198258882</v>
      </c>
      <c r="L81" s="17">
        <f t="shared" ref="L81:L104" si="35">O81+R81+U81+X81+AA81+AD81+AG81+AJ81+AM81+AP81+AS81+AV81</f>
        <v>-9241.76</v>
      </c>
      <c r="M81" s="89">
        <v>67238.8</v>
      </c>
      <c r="N81" s="90">
        <v>6785.07</v>
      </c>
      <c r="O81" s="91">
        <v>-2965.6</v>
      </c>
      <c r="P81" s="89">
        <v>79633.259999999995</v>
      </c>
      <c r="Q81" s="90">
        <v>8035.79</v>
      </c>
      <c r="R81" s="91">
        <v>-239.73</v>
      </c>
      <c r="S81" s="89">
        <v>91957.09</v>
      </c>
      <c r="T81" s="90">
        <v>9279.39</v>
      </c>
      <c r="U81" s="91">
        <v>-6036.43</v>
      </c>
      <c r="V81" s="105">
        <v>0</v>
      </c>
      <c r="W81" s="100">
        <v>0</v>
      </c>
      <c r="X81" s="106">
        <v>0</v>
      </c>
      <c r="Y81" s="105">
        <v>0</v>
      </c>
      <c r="Z81" s="100">
        <v>0</v>
      </c>
      <c r="AA81" s="106">
        <v>0</v>
      </c>
      <c r="AB81" s="105">
        <v>0</v>
      </c>
      <c r="AC81" s="100">
        <v>0</v>
      </c>
      <c r="AD81" s="106">
        <v>0</v>
      </c>
      <c r="AE81" s="105">
        <v>0</v>
      </c>
      <c r="AF81" s="100">
        <v>0</v>
      </c>
      <c r="AG81" s="106">
        <v>0</v>
      </c>
      <c r="AH81" s="105">
        <v>0</v>
      </c>
      <c r="AI81" s="100">
        <v>0</v>
      </c>
      <c r="AJ81" s="106">
        <v>0</v>
      </c>
      <c r="AK81" s="89">
        <v>0</v>
      </c>
      <c r="AL81" s="90">
        <v>0</v>
      </c>
      <c r="AM81" s="91">
        <v>0</v>
      </c>
      <c r="AN81" s="101">
        <v>0</v>
      </c>
      <c r="AO81" s="100">
        <v>0</v>
      </c>
      <c r="AP81" s="91">
        <v>0</v>
      </c>
      <c r="AQ81" s="101">
        <v>0</v>
      </c>
      <c r="AR81" s="100">
        <v>0</v>
      </c>
      <c r="AS81" s="91">
        <v>0</v>
      </c>
      <c r="AT81" s="101">
        <v>0</v>
      </c>
      <c r="AU81" s="100">
        <v>0</v>
      </c>
      <c r="AV81" s="91">
        <v>0</v>
      </c>
    </row>
    <row r="82" spans="1:48" x14ac:dyDescent="0.25">
      <c r="A82" s="168">
        <v>73</v>
      </c>
      <c r="B82" s="95" t="s">
        <v>471</v>
      </c>
      <c r="C82" s="96">
        <v>341</v>
      </c>
      <c r="D82" s="57">
        <v>4.9500000000000002E-2</v>
      </c>
      <c r="E82" s="57" t="s">
        <v>522</v>
      </c>
      <c r="F82" s="49">
        <v>36697</v>
      </c>
      <c r="G82" s="49">
        <v>39508</v>
      </c>
      <c r="H82" s="58" t="s">
        <v>220</v>
      </c>
      <c r="I82" s="46">
        <f t="shared" si="32"/>
        <v>30089.93</v>
      </c>
      <c r="J82" s="15">
        <f t="shared" si="33"/>
        <v>4746.08</v>
      </c>
      <c r="K82" s="16">
        <f t="shared" si="34"/>
        <v>0.15772984516746966</v>
      </c>
      <c r="L82" s="17">
        <f t="shared" si="35"/>
        <v>375.30000000000007</v>
      </c>
      <c r="M82" s="89">
        <v>3969.44</v>
      </c>
      <c r="N82" s="90">
        <v>626.1</v>
      </c>
      <c r="O82" s="91">
        <v>36.47</v>
      </c>
      <c r="P82" s="89">
        <v>0</v>
      </c>
      <c r="Q82" s="90">
        <v>0</v>
      </c>
      <c r="R82" s="91">
        <v>0</v>
      </c>
      <c r="S82" s="89">
        <v>7476.26</v>
      </c>
      <c r="T82" s="90">
        <v>1179.23</v>
      </c>
      <c r="U82" s="91">
        <v>19.87</v>
      </c>
      <c r="V82" s="89">
        <v>9001.5300000000007</v>
      </c>
      <c r="W82" s="90">
        <v>1419.81</v>
      </c>
      <c r="X82" s="91">
        <v>574.59</v>
      </c>
      <c r="Y82" s="89">
        <v>3201.99</v>
      </c>
      <c r="Z82" s="90">
        <v>505.05</v>
      </c>
      <c r="AA82" s="91">
        <v>-36.65</v>
      </c>
      <c r="AB82" s="89">
        <v>6440.71</v>
      </c>
      <c r="AC82" s="90">
        <v>1015.89</v>
      </c>
      <c r="AD82" s="91">
        <v>-218.98</v>
      </c>
      <c r="AE82" s="89">
        <v>0</v>
      </c>
      <c r="AF82" s="90">
        <v>0</v>
      </c>
      <c r="AG82" s="91">
        <v>0</v>
      </c>
      <c r="AH82" s="89">
        <v>0</v>
      </c>
      <c r="AI82" s="90">
        <v>0</v>
      </c>
      <c r="AJ82" s="91">
        <v>0</v>
      </c>
      <c r="AK82" s="89">
        <v>0</v>
      </c>
      <c r="AL82" s="90">
        <v>0</v>
      </c>
      <c r="AM82" s="91">
        <v>0</v>
      </c>
      <c r="AN82" s="101">
        <v>0</v>
      </c>
      <c r="AO82" s="100">
        <v>0</v>
      </c>
      <c r="AP82" s="91">
        <v>0</v>
      </c>
      <c r="AQ82" s="101">
        <v>0</v>
      </c>
      <c r="AR82" s="100">
        <v>0</v>
      </c>
      <c r="AS82" s="91">
        <v>0</v>
      </c>
      <c r="AT82" s="101">
        <v>0</v>
      </c>
      <c r="AU82" s="100">
        <v>0</v>
      </c>
      <c r="AV82" s="91">
        <v>0</v>
      </c>
    </row>
    <row r="83" spans="1:48" x14ac:dyDescent="0.25">
      <c r="A83" s="176">
        <v>74</v>
      </c>
      <c r="B83" s="95" t="s">
        <v>47</v>
      </c>
      <c r="C83" s="96">
        <v>50</v>
      </c>
      <c r="D83" s="57">
        <v>0.3</v>
      </c>
      <c r="E83" s="57" t="s">
        <v>522</v>
      </c>
      <c r="F83" s="49">
        <v>37613</v>
      </c>
      <c r="G83" s="49">
        <v>39417</v>
      </c>
      <c r="H83" s="58" t="s">
        <v>221</v>
      </c>
      <c r="I83" s="46">
        <f t="shared" si="32"/>
        <v>407843.88</v>
      </c>
      <c r="J83" s="15">
        <f t="shared" si="33"/>
        <v>58672.43</v>
      </c>
      <c r="K83" s="16">
        <f t="shared" si="34"/>
        <v>0.14386002310491947</v>
      </c>
      <c r="L83" s="17">
        <f t="shared" si="35"/>
        <v>3799.1400000000008</v>
      </c>
      <c r="M83" s="89">
        <v>160299.51999999999</v>
      </c>
      <c r="N83" s="90">
        <v>23060.69</v>
      </c>
      <c r="O83" s="91">
        <v>9.2200000000000006</v>
      </c>
      <c r="P83" s="89">
        <v>168062.53</v>
      </c>
      <c r="Q83" s="90">
        <v>24177.48</v>
      </c>
      <c r="R83" s="91">
        <v>6546.85</v>
      </c>
      <c r="S83" s="89">
        <v>79481.83</v>
      </c>
      <c r="T83" s="90">
        <v>11434.26</v>
      </c>
      <c r="U83" s="91">
        <v>-2756.93</v>
      </c>
      <c r="V83" s="89">
        <v>0</v>
      </c>
      <c r="W83" s="90">
        <v>0</v>
      </c>
      <c r="X83" s="91">
        <v>0</v>
      </c>
      <c r="Y83" s="89">
        <v>0</v>
      </c>
      <c r="Z83" s="90">
        <v>0</v>
      </c>
      <c r="AA83" s="91">
        <v>0</v>
      </c>
      <c r="AB83" s="89">
        <v>0</v>
      </c>
      <c r="AC83" s="90">
        <v>0</v>
      </c>
      <c r="AD83" s="91">
        <v>0</v>
      </c>
      <c r="AE83" s="89">
        <v>0</v>
      </c>
      <c r="AF83" s="90">
        <v>0</v>
      </c>
      <c r="AG83" s="91">
        <v>0</v>
      </c>
      <c r="AH83" s="89">
        <v>0</v>
      </c>
      <c r="AI83" s="90">
        <v>0</v>
      </c>
      <c r="AJ83" s="91">
        <v>0</v>
      </c>
      <c r="AK83" s="89">
        <v>0</v>
      </c>
      <c r="AL83" s="90">
        <v>0</v>
      </c>
      <c r="AM83" s="91">
        <v>0</v>
      </c>
      <c r="AN83" s="101">
        <v>0</v>
      </c>
      <c r="AO83" s="100">
        <v>0</v>
      </c>
      <c r="AP83" s="91">
        <v>0</v>
      </c>
      <c r="AQ83" s="101">
        <v>0</v>
      </c>
      <c r="AR83" s="100">
        <v>0</v>
      </c>
      <c r="AS83" s="91">
        <v>0</v>
      </c>
      <c r="AT83" s="101">
        <v>0</v>
      </c>
      <c r="AU83" s="100">
        <v>0</v>
      </c>
      <c r="AV83" s="91">
        <v>0</v>
      </c>
    </row>
    <row r="84" spans="1:48" x14ac:dyDescent="0.25">
      <c r="A84" s="176">
        <v>75</v>
      </c>
      <c r="B84" s="95" t="s">
        <v>473</v>
      </c>
      <c r="C84" s="96">
        <v>342</v>
      </c>
      <c r="D84" s="57">
        <v>0.115</v>
      </c>
      <c r="E84" s="57" t="s">
        <v>522</v>
      </c>
      <c r="F84" s="49">
        <v>36819</v>
      </c>
      <c r="G84" s="49">
        <v>39448</v>
      </c>
      <c r="H84" s="58" t="s">
        <v>222</v>
      </c>
      <c r="I84" s="46">
        <f t="shared" si="32"/>
        <v>179515.19999999998</v>
      </c>
      <c r="J84" s="15">
        <f t="shared" si="33"/>
        <v>28108.489999999998</v>
      </c>
      <c r="K84" s="16">
        <f t="shared" si="34"/>
        <v>0.15657999991087107</v>
      </c>
      <c r="L84" s="17">
        <f t="shared" si="35"/>
        <v>4012.1100000000015</v>
      </c>
      <c r="M84" s="89">
        <v>55316.72</v>
      </c>
      <c r="N84" s="90">
        <v>8661.49</v>
      </c>
      <c r="O84" s="91">
        <v>646.97</v>
      </c>
      <c r="P84" s="89">
        <v>56703.09</v>
      </c>
      <c r="Q84" s="90">
        <v>8878.57</v>
      </c>
      <c r="R84" s="91">
        <v>2909.84</v>
      </c>
      <c r="S84" s="89">
        <v>22949.49</v>
      </c>
      <c r="T84" s="90">
        <v>3593.43</v>
      </c>
      <c r="U84" s="91">
        <v>-401.68</v>
      </c>
      <c r="V84" s="89">
        <v>26148.53</v>
      </c>
      <c r="W84" s="90">
        <v>4094.34</v>
      </c>
      <c r="X84" s="91">
        <v>1510.2</v>
      </c>
      <c r="Y84" s="89">
        <v>9552.2900000000009</v>
      </c>
      <c r="Z84" s="90">
        <v>1495.7</v>
      </c>
      <c r="AA84" s="91">
        <v>-195.94</v>
      </c>
      <c r="AB84" s="89">
        <v>8845.08</v>
      </c>
      <c r="AC84" s="90">
        <v>1384.96</v>
      </c>
      <c r="AD84" s="91">
        <v>-457.28</v>
      </c>
      <c r="AE84" s="89">
        <v>0</v>
      </c>
      <c r="AF84" s="90">
        <v>0</v>
      </c>
      <c r="AG84" s="91">
        <v>0</v>
      </c>
      <c r="AH84" s="89">
        <v>0</v>
      </c>
      <c r="AI84" s="90">
        <v>0</v>
      </c>
      <c r="AJ84" s="91">
        <v>0</v>
      </c>
      <c r="AK84" s="89">
        <v>0</v>
      </c>
      <c r="AL84" s="90">
        <v>0</v>
      </c>
      <c r="AM84" s="91">
        <v>0</v>
      </c>
      <c r="AN84" s="101">
        <v>0</v>
      </c>
      <c r="AO84" s="100">
        <v>0</v>
      </c>
      <c r="AP84" s="91">
        <v>0</v>
      </c>
      <c r="AQ84" s="101">
        <v>0</v>
      </c>
      <c r="AR84" s="100">
        <v>0</v>
      </c>
      <c r="AS84" s="91">
        <v>0</v>
      </c>
      <c r="AT84" s="101">
        <v>0</v>
      </c>
      <c r="AU84" s="100">
        <v>0</v>
      </c>
      <c r="AV84" s="91">
        <v>0</v>
      </c>
    </row>
    <row r="85" spans="1:48" x14ac:dyDescent="0.25">
      <c r="A85" s="168">
        <v>76</v>
      </c>
      <c r="B85" s="95" t="s">
        <v>48</v>
      </c>
      <c r="C85" s="96">
        <v>52</v>
      </c>
      <c r="D85" s="57">
        <v>0.23100000000000001</v>
      </c>
      <c r="E85" s="57" t="s">
        <v>522</v>
      </c>
      <c r="F85" s="49">
        <v>36523</v>
      </c>
      <c r="G85" s="49">
        <v>39630</v>
      </c>
      <c r="H85" s="58" t="s">
        <v>223</v>
      </c>
      <c r="I85" s="46">
        <f t="shared" si="32"/>
        <v>216766.99977440003</v>
      </c>
      <c r="J85" s="15">
        <f t="shared" si="33"/>
        <v>-50721.949999999983</v>
      </c>
      <c r="K85" s="16">
        <f t="shared" si="34"/>
        <v>-0.23399295120008481</v>
      </c>
      <c r="L85" s="17">
        <f t="shared" si="35"/>
        <v>-80404.749999999985</v>
      </c>
      <c r="M85" s="89">
        <v>73552.039999999994</v>
      </c>
      <c r="N85" s="90">
        <v>10581.2</v>
      </c>
      <c r="O85" s="91">
        <v>-103.07</v>
      </c>
      <c r="P85" s="89">
        <v>75372.600000000006</v>
      </c>
      <c r="Q85" s="90">
        <v>10843.1</v>
      </c>
      <c r="R85" s="91">
        <v>3043.37</v>
      </c>
      <c r="S85" s="89">
        <v>67842.3597744</v>
      </c>
      <c r="T85" s="90">
        <v>9759.7999999999993</v>
      </c>
      <c r="U85" s="91">
        <v>-1439</v>
      </c>
      <c r="V85" s="89">
        <v>0</v>
      </c>
      <c r="W85" s="90">
        <v>0</v>
      </c>
      <c r="X85" s="91">
        <v>0</v>
      </c>
      <c r="Y85" s="89">
        <v>0</v>
      </c>
      <c r="Z85" s="90">
        <v>0</v>
      </c>
      <c r="AA85" s="91">
        <v>0</v>
      </c>
      <c r="AB85" s="89">
        <v>0</v>
      </c>
      <c r="AC85" s="90">
        <v>0</v>
      </c>
      <c r="AD85" s="91">
        <v>0</v>
      </c>
      <c r="AE85" s="89">
        <v>0</v>
      </c>
      <c r="AF85" s="90">
        <v>0</v>
      </c>
      <c r="AG85" s="91">
        <v>0</v>
      </c>
      <c r="AH85" s="89">
        <v>0</v>
      </c>
      <c r="AI85" s="90">
        <v>-81906.049999999988</v>
      </c>
      <c r="AJ85" s="91">
        <v>-81906.049999999988</v>
      </c>
      <c r="AK85" s="89">
        <v>0</v>
      </c>
      <c r="AL85" s="90">
        <v>0</v>
      </c>
      <c r="AM85" s="91">
        <v>0</v>
      </c>
      <c r="AN85" s="101">
        <v>0</v>
      </c>
      <c r="AO85" s="100">
        <v>0</v>
      </c>
      <c r="AP85" s="91">
        <v>0</v>
      </c>
      <c r="AQ85" s="101">
        <v>0</v>
      </c>
      <c r="AR85" s="100">
        <v>0</v>
      </c>
      <c r="AS85" s="91">
        <v>0</v>
      </c>
      <c r="AT85" s="101">
        <v>0</v>
      </c>
      <c r="AU85" s="100">
        <v>0</v>
      </c>
      <c r="AV85" s="91">
        <v>0</v>
      </c>
    </row>
    <row r="86" spans="1:48" x14ac:dyDescent="0.25">
      <c r="A86" s="176">
        <v>77</v>
      </c>
      <c r="B86" s="95" t="s">
        <v>504</v>
      </c>
      <c r="C86" s="96">
        <v>360</v>
      </c>
      <c r="D86" s="57">
        <v>0.13200000000000001</v>
      </c>
      <c r="E86" s="57" t="s">
        <v>522</v>
      </c>
      <c r="F86" s="49">
        <v>36342</v>
      </c>
      <c r="G86" s="49">
        <v>39630</v>
      </c>
      <c r="H86" s="58" t="s">
        <v>273</v>
      </c>
      <c r="I86" s="46">
        <f t="shared" si="32"/>
        <v>130958.7405</v>
      </c>
      <c r="J86" s="15">
        <f t="shared" si="33"/>
        <v>20505.510000000002</v>
      </c>
      <c r="K86" s="16">
        <f>J86/I86</f>
        <v>0.15657992678999538</v>
      </c>
      <c r="L86" s="17">
        <f t="shared" si="35"/>
        <v>3166.85</v>
      </c>
      <c r="M86" s="89">
        <v>53585.53</v>
      </c>
      <c r="N86" s="90">
        <v>8390.42</v>
      </c>
      <c r="O86" s="91">
        <v>642.83000000000004</v>
      </c>
      <c r="P86" s="89">
        <v>48342.400000000001</v>
      </c>
      <c r="Q86" s="90">
        <v>7569.45</v>
      </c>
      <c r="R86" s="91">
        <v>2505.2199999999998</v>
      </c>
      <c r="S86" s="89">
        <v>25872.720000000001</v>
      </c>
      <c r="T86" s="90">
        <v>4051.15</v>
      </c>
      <c r="U86" s="91">
        <v>-159.83000000000001</v>
      </c>
      <c r="V86" s="89">
        <v>3158.0904999999998</v>
      </c>
      <c r="W86" s="90">
        <v>494.49</v>
      </c>
      <c r="X86" s="91">
        <v>178.63</v>
      </c>
      <c r="Y86" s="89">
        <v>0</v>
      </c>
      <c r="Z86" s="90">
        <v>0</v>
      </c>
      <c r="AA86" s="91">
        <v>0</v>
      </c>
      <c r="AB86" s="89">
        <v>0</v>
      </c>
      <c r="AC86" s="90">
        <v>0</v>
      </c>
      <c r="AD86" s="91">
        <v>0</v>
      </c>
      <c r="AE86" s="89">
        <v>0</v>
      </c>
      <c r="AF86" s="90">
        <v>0</v>
      </c>
      <c r="AG86" s="91">
        <v>0</v>
      </c>
      <c r="AH86" s="89">
        <v>0</v>
      </c>
      <c r="AI86" s="90">
        <v>0</v>
      </c>
      <c r="AJ86" s="91">
        <v>0</v>
      </c>
      <c r="AK86" s="89">
        <v>0</v>
      </c>
      <c r="AL86" s="90">
        <v>0</v>
      </c>
      <c r="AM86" s="91">
        <v>0</v>
      </c>
      <c r="AN86" s="101">
        <v>0</v>
      </c>
      <c r="AO86" s="100">
        <v>0</v>
      </c>
      <c r="AP86" s="91">
        <v>0</v>
      </c>
      <c r="AQ86" s="101">
        <v>0</v>
      </c>
      <c r="AR86" s="100">
        <v>0</v>
      </c>
      <c r="AS86" s="91">
        <v>0</v>
      </c>
      <c r="AT86" s="101">
        <v>0</v>
      </c>
      <c r="AU86" s="100">
        <v>0</v>
      </c>
      <c r="AV86" s="91">
        <v>0</v>
      </c>
    </row>
    <row r="87" spans="1:48" x14ac:dyDescent="0.25">
      <c r="A87" s="176">
        <v>78</v>
      </c>
      <c r="B87" s="95" t="s">
        <v>49</v>
      </c>
      <c r="C87" s="96">
        <v>62</v>
      </c>
      <c r="D87" s="57">
        <v>0.375</v>
      </c>
      <c r="E87" s="57" t="s">
        <v>522</v>
      </c>
      <c r="F87" s="49">
        <v>37618</v>
      </c>
      <c r="G87" s="49">
        <v>39539</v>
      </c>
      <c r="H87" s="58" t="s">
        <v>224</v>
      </c>
      <c r="I87" s="46">
        <f t="shared" si="32"/>
        <v>759294.23</v>
      </c>
      <c r="J87" s="15">
        <f t="shared" si="33"/>
        <v>105298.93000000001</v>
      </c>
      <c r="K87" s="16">
        <f t="shared" si="34"/>
        <v>0.13868000814387857</v>
      </c>
      <c r="L87" s="17">
        <f t="shared" si="35"/>
        <v>-2328.2500000000009</v>
      </c>
      <c r="M87" s="89">
        <v>127234.1</v>
      </c>
      <c r="N87" s="90">
        <v>17644.82</v>
      </c>
      <c r="O87" s="91">
        <v>-705.97</v>
      </c>
      <c r="P87" s="89">
        <v>144887.57</v>
      </c>
      <c r="Q87" s="90">
        <v>20093.009999999998</v>
      </c>
      <c r="R87" s="91">
        <v>5150.2</v>
      </c>
      <c r="S87" s="89">
        <v>104599.63</v>
      </c>
      <c r="T87" s="90">
        <v>14505.88</v>
      </c>
      <c r="U87" s="91">
        <v>-2973.91</v>
      </c>
      <c r="V87" s="89">
        <v>188186.72</v>
      </c>
      <c r="W87" s="90">
        <v>26097.73</v>
      </c>
      <c r="X87" s="91">
        <v>6887.07</v>
      </c>
      <c r="Y87" s="89">
        <v>77701.16</v>
      </c>
      <c r="Z87" s="90">
        <v>10775.6</v>
      </c>
      <c r="AA87" s="91">
        <v>-1979</v>
      </c>
      <c r="AB87" s="89">
        <v>97763.46</v>
      </c>
      <c r="AC87" s="90">
        <v>13557.84</v>
      </c>
      <c r="AD87" s="91">
        <v>-5784.09</v>
      </c>
      <c r="AE87" s="89">
        <v>18921.59</v>
      </c>
      <c r="AF87" s="90">
        <v>2624.05</v>
      </c>
      <c r="AG87" s="91">
        <v>-2922.55</v>
      </c>
      <c r="AH87" s="89">
        <v>0</v>
      </c>
      <c r="AI87" s="90">
        <v>0</v>
      </c>
      <c r="AJ87" s="91">
        <v>0</v>
      </c>
      <c r="AK87" s="89">
        <v>0</v>
      </c>
      <c r="AL87" s="90">
        <v>0</v>
      </c>
      <c r="AM87" s="91">
        <v>0</v>
      </c>
      <c r="AN87" s="101">
        <v>0</v>
      </c>
      <c r="AO87" s="100">
        <v>0</v>
      </c>
      <c r="AP87" s="91">
        <v>0</v>
      </c>
      <c r="AQ87" s="101">
        <v>0</v>
      </c>
      <c r="AR87" s="100">
        <v>0</v>
      </c>
      <c r="AS87" s="91">
        <v>0</v>
      </c>
      <c r="AT87" s="101">
        <v>0</v>
      </c>
      <c r="AU87" s="100">
        <v>0</v>
      </c>
      <c r="AV87" s="91">
        <v>0</v>
      </c>
    </row>
    <row r="88" spans="1:48" x14ac:dyDescent="0.25">
      <c r="A88" s="168">
        <v>79</v>
      </c>
      <c r="B88" s="177" t="s">
        <v>472</v>
      </c>
      <c r="C88" s="96">
        <v>343</v>
      </c>
      <c r="D88" s="57">
        <v>0.115</v>
      </c>
      <c r="E88" s="57" t="s">
        <v>522</v>
      </c>
      <c r="F88" s="49">
        <v>37595</v>
      </c>
      <c r="G88" s="49">
        <v>39569</v>
      </c>
      <c r="H88" s="58" t="s">
        <v>225</v>
      </c>
      <c r="I88" s="46">
        <f t="shared" si="32"/>
        <v>87690.079999999987</v>
      </c>
      <c r="J88" s="15">
        <f t="shared" si="33"/>
        <v>13730.5</v>
      </c>
      <c r="K88" s="16">
        <f t="shared" si="34"/>
        <v>0.1565798548706992</v>
      </c>
      <c r="L88" s="17">
        <f t="shared" si="35"/>
        <v>1707.04</v>
      </c>
      <c r="M88" s="89">
        <v>36092.629999999997</v>
      </c>
      <c r="N88" s="90">
        <v>5651.38</v>
      </c>
      <c r="O88" s="91">
        <v>509.57</v>
      </c>
      <c r="P88" s="89">
        <v>30713.85</v>
      </c>
      <c r="Q88" s="90">
        <v>4809.17</v>
      </c>
      <c r="R88" s="91">
        <v>1514.42</v>
      </c>
      <c r="S88" s="89">
        <v>20883.599999999999</v>
      </c>
      <c r="T88" s="90">
        <v>3269.95</v>
      </c>
      <c r="U88" s="91">
        <v>-316.95</v>
      </c>
      <c r="V88" s="89">
        <v>0</v>
      </c>
      <c r="W88" s="90">
        <v>0</v>
      </c>
      <c r="X88" s="91">
        <v>0</v>
      </c>
      <c r="Y88" s="89">
        <v>0</v>
      </c>
      <c r="Z88" s="90">
        <v>0</v>
      </c>
      <c r="AA88" s="91">
        <v>0</v>
      </c>
      <c r="AB88" s="89">
        <v>0</v>
      </c>
      <c r="AC88" s="90">
        <v>0</v>
      </c>
      <c r="AD88" s="91">
        <v>0</v>
      </c>
      <c r="AE88" s="89">
        <v>0</v>
      </c>
      <c r="AF88" s="90">
        <v>0</v>
      </c>
      <c r="AG88" s="91">
        <v>0</v>
      </c>
      <c r="AH88" s="89">
        <v>0</v>
      </c>
      <c r="AI88" s="90">
        <v>0</v>
      </c>
      <c r="AJ88" s="91">
        <v>0</v>
      </c>
      <c r="AK88" s="89">
        <v>0</v>
      </c>
      <c r="AL88" s="90">
        <v>0</v>
      </c>
      <c r="AM88" s="91">
        <v>0</v>
      </c>
      <c r="AN88" s="101">
        <v>0</v>
      </c>
      <c r="AO88" s="100">
        <v>0</v>
      </c>
      <c r="AP88" s="91">
        <v>0</v>
      </c>
      <c r="AQ88" s="101">
        <v>0</v>
      </c>
      <c r="AR88" s="100">
        <v>0</v>
      </c>
      <c r="AS88" s="91">
        <v>0</v>
      </c>
      <c r="AT88" s="101">
        <v>0</v>
      </c>
      <c r="AU88" s="100">
        <v>0</v>
      </c>
      <c r="AV88" s="91">
        <v>0</v>
      </c>
    </row>
    <row r="89" spans="1:48" x14ac:dyDescent="0.25">
      <c r="A89" s="176">
        <v>80</v>
      </c>
      <c r="B89" s="95" t="s">
        <v>50</v>
      </c>
      <c r="C89" s="96">
        <v>26</v>
      </c>
      <c r="D89" s="57">
        <v>5.5E-2</v>
      </c>
      <c r="E89" s="57" t="s">
        <v>522</v>
      </c>
      <c r="F89" s="49">
        <v>36752</v>
      </c>
      <c r="G89" s="49">
        <v>39995</v>
      </c>
      <c r="H89" s="58" t="s">
        <v>226</v>
      </c>
      <c r="I89" s="46">
        <f t="shared" si="32"/>
        <v>53184.880000000005</v>
      </c>
      <c r="J89" s="15">
        <f t="shared" si="33"/>
        <v>8388.8499999999985</v>
      </c>
      <c r="K89" s="16">
        <f t="shared" si="34"/>
        <v>0.1577299788962577</v>
      </c>
      <c r="L89" s="17">
        <f t="shared" si="35"/>
        <v>1160.96</v>
      </c>
      <c r="M89" s="89">
        <v>18335.060000000001</v>
      </c>
      <c r="N89" s="90">
        <v>2891.99</v>
      </c>
      <c r="O89" s="91">
        <v>232.42</v>
      </c>
      <c r="P89" s="89">
        <v>18657.79</v>
      </c>
      <c r="Q89" s="90">
        <v>2942.89</v>
      </c>
      <c r="R89" s="91">
        <v>1002.41</v>
      </c>
      <c r="S89" s="89">
        <v>16192.03</v>
      </c>
      <c r="T89" s="90">
        <v>2553.9699999999998</v>
      </c>
      <c r="U89" s="91">
        <v>-73.87</v>
      </c>
      <c r="V89" s="89">
        <v>0</v>
      </c>
      <c r="W89" s="90">
        <v>0</v>
      </c>
      <c r="X89" s="91">
        <v>0</v>
      </c>
      <c r="Y89" s="89">
        <v>0</v>
      </c>
      <c r="Z89" s="90">
        <v>0</v>
      </c>
      <c r="AA89" s="91">
        <v>0</v>
      </c>
      <c r="AB89" s="89">
        <v>0</v>
      </c>
      <c r="AC89" s="90">
        <v>0</v>
      </c>
      <c r="AD89" s="91">
        <v>0</v>
      </c>
      <c r="AE89" s="89">
        <v>0</v>
      </c>
      <c r="AF89" s="90">
        <v>0</v>
      </c>
      <c r="AG89" s="91">
        <v>0</v>
      </c>
      <c r="AH89" s="89">
        <v>0</v>
      </c>
      <c r="AI89" s="90">
        <v>0</v>
      </c>
      <c r="AJ89" s="91">
        <v>0</v>
      </c>
      <c r="AK89" s="89">
        <v>0</v>
      </c>
      <c r="AL89" s="90">
        <v>0</v>
      </c>
      <c r="AM89" s="91">
        <v>0</v>
      </c>
      <c r="AN89" s="101">
        <v>0</v>
      </c>
      <c r="AO89" s="100">
        <v>0</v>
      </c>
      <c r="AP89" s="91">
        <v>0</v>
      </c>
      <c r="AQ89" s="101">
        <v>0</v>
      </c>
      <c r="AR89" s="100">
        <v>0</v>
      </c>
      <c r="AS89" s="91">
        <v>0</v>
      </c>
      <c r="AT89" s="101">
        <v>0</v>
      </c>
      <c r="AU89" s="100">
        <v>0</v>
      </c>
      <c r="AV89" s="91">
        <v>0</v>
      </c>
    </row>
    <row r="90" spans="1:48" x14ac:dyDescent="0.25">
      <c r="A90" s="176">
        <v>81</v>
      </c>
      <c r="B90" s="95" t="s">
        <v>51</v>
      </c>
      <c r="C90" s="96">
        <v>78</v>
      </c>
      <c r="D90" s="57">
        <v>5.9499999999999997E-2</v>
      </c>
      <c r="E90" s="57" t="s">
        <v>522</v>
      </c>
      <c r="F90" s="49">
        <v>36879</v>
      </c>
      <c r="G90" s="49">
        <v>39873</v>
      </c>
      <c r="H90" s="58" t="s">
        <v>227</v>
      </c>
      <c r="I90" s="46">
        <f t="shared" si="32"/>
        <v>54189.18</v>
      </c>
      <c r="J90" s="15">
        <f t="shared" si="33"/>
        <v>8547.26</v>
      </c>
      <c r="K90" s="16">
        <f t="shared" si="34"/>
        <v>0.15773001178464041</v>
      </c>
      <c r="L90" s="17">
        <f t="shared" si="35"/>
        <v>1473.7800000000002</v>
      </c>
      <c r="M90" s="89">
        <v>17237.07</v>
      </c>
      <c r="N90" s="90">
        <v>2718.8</v>
      </c>
      <c r="O90" s="91">
        <v>279.97000000000003</v>
      </c>
      <c r="P90" s="89">
        <v>24823.18</v>
      </c>
      <c r="Q90" s="90">
        <v>3915.36</v>
      </c>
      <c r="R90" s="91">
        <v>1410.88</v>
      </c>
      <c r="S90" s="89">
        <v>12128.93</v>
      </c>
      <c r="T90" s="90">
        <v>1913.1</v>
      </c>
      <c r="U90" s="91">
        <v>-217.07</v>
      </c>
      <c r="V90" s="89">
        <v>0</v>
      </c>
      <c r="W90" s="90">
        <v>0</v>
      </c>
      <c r="X90" s="91">
        <v>0</v>
      </c>
      <c r="Y90" s="89">
        <v>0</v>
      </c>
      <c r="Z90" s="90">
        <v>0</v>
      </c>
      <c r="AA90" s="91">
        <v>0</v>
      </c>
      <c r="AB90" s="89">
        <v>0</v>
      </c>
      <c r="AC90" s="90">
        <v>0</v>
      </c>
      <c r="AD90" s="91">
        <v>0</v>
      </c>
      <c r="AE90" s="89">
        <v>0</v>
      </c>
      <c r="AF90" s="90">
        <v>0</v>
      </c>
      <c r="AG90" s="91">
        <v>0</v>
      </c>
      <c r="AH90" s="89">
        <v>0</v>
      </c>
      <c r="AI90" s="90">
        <v>0</v>
      </c>
      <c r="AJ90" s="91">
        <v>0</v>
      </c>
      <c r="AK90" s="89">
        <v>0</v>
      </c>
      <c r="AL90" s="90">
        <v>0</v>
      </c>
      <c r="AM90" s="91">
        <v>0</v>
      </c>
      <c r="AN90" s="101">
        <v>0</v>
      </c>
      <c r="AO90" s="100">
        <v>0</v>
      </c>
      <c r="AP90" s="91">
        <v>0</v>
      </c>
      <c r="AQ90" s="101">
        <v>0</v>
      </c>
      <c r="AR90" s="100">
        <v>0</v>
      </c>
      <c r="AS90" s="91">
        <v>0</v>
      </c>
      <c r="AT90" s="101">
        <v>0</v>
      </c>
      <c r="AU90" s="100">
        <v>0</v>
      </c>
      <c r="AV90" s="91">
        <v>0</v>
      </c>
    </row>
    <row r="91" spans="1:48" x14ac:dyDescent="0.25">
      <c r="A91" s="168">
        <v>82</v>
      </c>
      <c r="B91" s="95" t="s">
        <v>52</v>
      </c>
      <c r="C91" s="96">
        <v>79</v>
      </c>
      <c r="D91" s="57">
        <v>0.4</v>
      </c>
      <c r="E91" s="57" t="s">
        <v>522</v>
      </c>
      <c r="F91" s="49">
        <v>36868</v>
      </c>
      <c r="G91" s="49">
        <v>39417</v>
      </c>
      <c r="H91" s="58" t="s">
        <v>228</v>
      </c>
      <c r="I91" s="46">
        <f t="shared" si="32"/>
        <v>196617.45</v>
      </c>
      <c r="J91" s="15">
        <f t="shared" si="33"/>
        <v>28285.39</v>
      </c>
      <c r="K91" s="16">
        <f t="shared" si="34"/>
        <v>0.14386001852836561</v>
      </c>
      <c r="L91" s="17">
        <f t="shared" si="35"/>
        <v>-1342.84</v>
      </c>
      <c r="M91" s="89">
        <v>143664.31</v>
      </c>
      <c r="N91" s="90">
        <v>20667.55</v>
      </c>
      <c r="O91" s="91">
        <v>-696.68</v>
      </c>
      <c r="P91" s="89">
        <v>0</v>
      </c>
      <c r="Q91" s="90">
        <v>0</v>
      </c>
      <c r="R91" s="91">
        <v>0</v>
      </c>
      <c r="S91" s="89">
        <v>52953.14</v>
      </c>
      <c r="T91" s="90">
        <v>7617.84</v>
      </c>
      <c r="U91" s="91">
        <v>-646.16</v>
      </c>
      <c r="V91" s="89">
        <v>0</v>
      </c>
      <c r="W91" s="90">
        <v>0</v>
      </c>
      <c r="X91" s="91">
        <v>0</v>
      </c>
      <c r="Y91" s="89">
        <v>0</v>
      </c>
      <c r="Z91" s="90">
        <v>0</v>
      </c>
      <c r="AA91" s="91">
        <v>0</v>
      </c>
      <c r="AB91" s="89">
        <v>0</v>
      </c>
      <c r="AC91" s="90">
        <v>0</v>
      </c>
      <c r="AD91" s="91">
        <v>0</v>
      </c>
      <c r="AE91" s="89">
        <v>0</v>
      </c>
      <c r="AF91" s="90">
        <v>0</v>
      </c>
      <c r="AG91" s="91">
        <v>0</v>
      </c>
      <c r="AH91" s="89">
        <v>0</v>
      </c>
      <c r="AI91" s="90">
        <v>0</v>
      </c>
      <c r="AJ91" s="91">
        <v>0</v>
      </c>
      <c r="AK91" s="89">
        <v>0</v>
      </c>
      <c r="AL91" s="90">
        <v>0</v>
      </c>
      <c r="AM91" s="91">
        <v>0</v>
      </c>
      <c r="AN91" s="101">
        <v>0</v>
      </c>
      <c r="AO91" s="100">
        <v>0</v>
      </c>
      <c r="AP91" s="91">
        <v>0</v>
      </c>
      <c r="AQ91" s="101">
        <v>0</v>
      </c>
      <c r="AR91" s="100">
        <v>0</v>
      </c>
      <c r="AS91" s="91">
        <v>0</v>
      </c>
      <c r="AT91" s="101">
        <v>0</v>
      </c>
      <c r="AU91" s="100">
        <v>0</v>
      </c>
      <c r="AV91" s="91">
        <v>0</v>
      </c>
    </row>
    <row r="92" spans="1:48" x14ac:dyDescent="0.25">
      <c r="A92" s="176">
        <v>83</v>
      </c>
      <c r="B92" s="95" t="s">
        <v>53</v>
      </c>
      <c r="C92" s="96">
        <v>84</v>
      </c>
      <c r="D92" s="57">
        <v>0.997</v>
      </c>
      <c r="E92" s="57" t="s">
        <v>522</v>
      </c>
      <c r="F92" s="49">
        <v>37613</v>
      </c>
      <c r="G92" s="49">
        <v>39417</v>
      </c>
      <c r="H92" s="58" t="s">
        <v>229</v>
      </c>
      <c r="I92" s="46">
        <f t="shared" si="32"/>
        <v>1231520.3299999998</v>
      </c>
      <c r="J92" s="15">
        <f t="shared" si="33"/>
        <v>165270.02000000002</v>
      </c>
      <c r="K92" s="16">
        <f t="shared" si="34"/>
        <v>0.13419999327173107</v>
      </c>
      <c r="L92" s="17">
        <f t="shared" si="35"/>
        <v>-4242.8500000000004</v>
      </c>
      <c r="M92" s="89">
        <v>444695.26</v>
      </c>
      <c r="N92" s="90">
        <v>59678.1</v>
      </c>
      <c r="O92" s="91">
        <v>-4294.22</v>
      </c>
      <c r="P92" s="89">
        <v>459322.16</v>
      </c>
      <c r="Q92" s="90">
        <v>61641.03</v>
      </c>
      <c r="R92" s="91">
        <v>13724.11</v>
      </c>
      <c r="S92" s="89">
        <v>327502.90999999997</v>
      </c>
      <c r="T92" s="90">
        <v>43950.89</v>
      </c>
      <c r="U92" s="91">
        <v>-13672.74</v>
      </c>
      <c r="V92" s="89">
        <v>0</v>
      </c>
      <c r="W92" s="90">
        <v>0</v>
      </c>
      <c r="X92" s="91">
        <v>0</v>
      </c>
      <c r="Y92" s="89">
        <v>0</v>
      </c>
      <c r="Z92" s="90">
        <v>0</v>
      </c>
      <c r="AA92" s="91">
        <v>0</v>
      </c>
      <c r="AB92" s="89">
        <v>0</v>
      </c>
      <c r="AC92" s="90">
        <v>0</v>
      </c>
      <c r="AD92" s="91">
        <v>0</v>
      </c>
      <c r="AE92" s="89">
        <v>0</v>
      </c>
      <c r="AF92" s="90">
        <v>0</v>
      </c>
      <c r="AG92" s="91">
        <v>0</v>
      </c>
      <c r="AH92" s="89">
        <v>0</v>
      </c>
      <c r="AI92" s="90">
        <v>0</v>
      </c>
      <c r="AJ92" s="91">
        <v>0</v>
      </c>
      <c r="AK92" s="89">
        <v>0</v>
      </c>
      <c r="AL92" s="90">
        <v>0</v>
      </c>
      <c r="AM92" s="91">
        <v>0</v>
      </c>
      <c r="AN92" s="101">
        <v>0</v>
      </c>
      <c r="AO92" s="100">
        <v>0</v>
      </c>
      <c r="AP92" s="91">
        <v>0</v>
      </c>
      <c r="AQ92" s="101">
        <v>0</v>
      </c>
      <c r="AR92" s="100">
        <v>0</v>
      </c>
      <c r="AS92" s="91">
        <v>0</v>
      </c>
      <c r="AT92" s="101">
        <v>0</v>
      </c>
      <c r="AU92" s="100">
        <v>0</v>
      </c>
      <c r="AV92" s="91">
        <v>0</v>
      </c>
    </row>
    <row r="93" spans="1:48" x14ac:dyDescent="0.25">
      <c r="A93" s="176">
        <v>84</v>
      </c>
      <c r="B93" s="95" t="s">
        <v>54</v>
      </c>
      <c r="C93" s="96">
        <v>95</v>
      </c>
      <c r="D93" s="57">
        <v>0.13</v>
      </c>
      <c r="E93" s="57" t="s">
        <v>522</v>
      </c>
      <c r="F93" s="49">
        <v>37341</v>
      </c>
      <c r="G93" s="49">
        <v>39417</v>
      </c>
      <c r="H93" s="58" t="s">
        <v>230</v>
      </c>
      <c r="I93" s="46">
        <f t="shared" si="32"/>
        <v>151237.13</v>
      </c>
      <c r="J93" s="15">
        <f t="shared" si="33"/>
        <v>23680.710000000003</v>
      </c>
      <c r="K93" s="16">
        <f t="shared" si="34"/>
        <v>0.15658000122059973</v>
      </c>
      <c r="L93" s="17">
        <f t="shared" si="35"/>
        <v>2401.5800000000004</v>
      </c>
      <c r="M93" s="89">
        <v>63367.03</v>
      </c>
      <c r="N93" s="90">
        <v>9922.01</v>
      </c>
      <c r="O93" s="91">
        <v>826.97</v>
      </c>
      <c r="P93" s="89">
        <v>45034.92</v>
      </c>
      <c r="Q93" s="90">
        <v>7051.57</v>
      </c>
      <c r="R93" s="91">
        <v>2399.5500000000002</v>
      </c>
      <c r="S93" s="89">
        <v>42835.18</v>
      </c>
      <c r="T93" s="90">
        <v>6707.13</v>
      </c>
      <c r="U93" s="91">
        <v>-824.94</v>
      </c>
      <c r="V93" s="89">
        <v>0</v>
      </c>
      <c r="W93" s="90">
        <v>0</v>
      </c>
      <c r="X93" s="91">
        <v>0</v>
      </c>
      <c r="Y93" s="89">
        <v>0</v>
      </c>
      <c r="Z93" s="90">
        <v>0</v>
      </c>
      <c r="AA93" s="91">
        <v>0</v>
      </c>
      <c r="AB93" s="89">
        <v>0</v>
      </c>
      <c r="AC93" s="90">
        <v>0</v>
      </c>
      <c r="AD93" s="91">
        <v>0</v>
      </c>
      <c r="AE93" s="89">
        <v>0</v>
      </c>
      <c r="AF93" s="90">
        <v>0</v>
      </c>
      <c r="AG93" s="91">
        <v>0</v>
      </c>
      <c r="AH93" s="89">
        <v>0</v>
      </c>
      <c r="AI93" s="90">
        <v>0</v>
      </c>
      <c r="AJ93" s="91">
        <v>0</v>
      </c>
      <c r="AK93" s="89">
        <v>0</v>
      </c>
      <c r="AL93" s="90">
        <v>0</v>
      </c>
      <c r="AM93" s="91">
        <v>0</v>
      </c>
      <c r="AN93" s="101">
        <v>0</v>
      </c>
      <c r="AO93" s="100">
        <v>0</v>
      </c>
      <c r="AP93" s="91">
        <v>0</v>
      </c>
      <c r="AQ93" s="101">
        <v>0</v>
      </c>
      <c r="AR93" s="100">
        <v>0</v>
      </c>
      <c r="AS93" s="91">
        <v>0</v>
      </c>
      <c r="AT93" s="101">
        <v>0</v>
      </c>
      <c r="AU93" s="100">
        <v>0</v>
      </c>
      <c r="AV93" s="91">
        <v>0</v>
      </c>
    </row>
    <row r="94" spans="1:48" x14ac:dyDescent="0.25">
      <c r="A94" s="168">
        <v>85</v>
      </c>
      <c r="B94" s="95" t="s">
        <v>55</v>
      </c>
      <c r="C94" s="96">
        <v>98</v>
      </c>
      <c r="D94" s="57">
        <v>0.2</v>
      </c>
      <c r="E94" s="57" t="s">
        <v>522</v>
      </c>
      <c r="F94" s="49">
        <v>36474</v>
      </c>
      <c r="G94" s="49">
        <v>39569</v>
      </c>
      <c r="H94" s="58" t="s">
        <v>231</v>
      </c>
      <c r="I94" s="46">
        <f t="shared" si="32"/>
        <v>141700.67000000004</v>
      </c>
      <c r="J94" s="15">
        <f t="shared" si="33"/>
        <v>21664.620000000003</v>
      </c>
      <c r="K94" s="16">
        <f t="shared" si="34"/>
        <v>0.15289003220662256</v>
      </c>
      <c r="L94" s="17">
        <f t="shared" si="35"/>
        <v>3954.3799999999997</v>
      </c>
      <c r="M94" s="89">
        <v>45570.48</v>
      </c>
      <c r="N94" s="90">
        <v>6967.27</v>
      </c>
      <c r="O94" s="91">
        <v>447.99</v>
      </c>
      <c r="P94" s="89">
        <v>57293.24</v>
      </c>
      <c r="Q94" s="90">
        <v>8759.56</v>
      </c>
      <c r="R94" s="91">
        <v>2614.9899999999998</v>
      </c>
      <c r="S94" s="89">
        <v>14754.54</v>
      </c>
      <c r="T94" s="90">
        <v>2255.8200000000002</v>
      </c>
      <c r="U94" s="91">
        <v>-429.79</v>
      </c>
      <c r="V94" s="89">
        <v>19439.57</v>
      </c>
      <c r="W94" s="90">
        <v>2972.12</v>
      </c>
      <c r="X94" s="91">
        <v>1385.15</v>
      </c>
      <c r="Y94" s="89">
        <v>3247.67</v>
      </c>
      <c r="Z94" s="90">
        <v>496.54</v>
      </c>
      <c r="AA94" s="91">
        <v>-18.13</v>
      </c>
      <c r="AB94" s="89">
        <v>1395.17</v>
      </c>
      <c r="AC94" s="90">
        <v>213.31</v>
      </c>
      <c r="AD94" s="91">
        <v>-45.83</v>
      </c>
      <c r="AE94" s="89">
        <v>0</v>
      </c>
      <c r="AF94" s="90">
        <v>0</v>
      </c>
      <c r="AG94" s="91">
        <v>0</v>
      </c>
      <c r="AH94" s="89">
        <v>0</v>
      </c>
      <c r="AI94" s="90">
        <v>0</v>
      </c>
      <c r="AJ94" s="91">
        <v>0</v>
      </c>
      <c r="AK94" s="89">
        <v>0</v>
      </c>
      <c r="AL94" s="90">
        <v>0</v>
      </c>
      <c r="AM94" s="91">
        <v>0</v>
      </c>
      <c r="AN94" s="101">
        <v>0</v>
      </c>
      <c r="AO94" s="100">
        <v>0</v>
      </c>
      <c r="AP94" s="91">
        <v>0</v>
      </c>
      <c r="AQ94" s="101">
        <v>0</v>
      </c>
      <c r="AR94" s="100">
        <v>0</v>
      </c>
      <c r="AS94" s="91">
        <v>0</v>
      </c>
      <c r="AT94" s="101">
        <v>0</v>
      </c>
      <c r="AU94" s="100">
        <v>0</v>
      </c>
      <c r="AV94" s="91">
        <v>0</v>
      </c>
    </row>
    <row r="95" spans="1:48" x14ac:dyDescent="0.25">
      <c r="A95" s="176">
        <v>86</v>
      </c>
      <c r="B95" s="95" t="s">
        <v>474</v>
      </c>
      <c r="C95" s="96">
        <v>347</v>
      </c>
      <c r="D95" s="57">
        <v>0.11799999999999999</v>
      </c>
      <c r="E95" s="57" t="s">
        <v>522</v>
      </c>
      <c r="F95" s="49">
        <v>35217</v>
      </c>
      <c r="G95" s="49">
        <v>39417</v>
      </c>
      <c r="H95" s="58" t="s">
        <v>232</v>
      </c>
      <c r="I95" s="46">
        <f t="shared" si="32"/>
        <v>155394.91</v>
      </c>
      <c r="J95" s="15">
        <f t="shared" si="33"/>
        <v>21582.799999999999</v>
      </c>
      <c r="K95" s="16">
        <f t="shared" si="34"/>
        <v>0.13889000611409988</v>
      </c>
      <c r="L95" s="17">
        <f t="shared" si="35"/>
        <v>113.3900000000001</v>
      </c>
      <c r="M95" s="89">
        <v>54511.08</v>
      </c>
      <c r="N95" s="90">
        <v>7571.04</v>
      </c>
      <c r="O95" s="91">
        <v>18.399999999999999</v>
      </c>
      <c r="P95" s="89">
        <v>50767.14</v>
      </c>
      <c r="Q95" s="90">
        <v>7051.05</v>
      </c>
      <c r="R95" s="91">
        <v>1782.69</v>
      </c>
      <c r="S95" s="89">
        <v>50116.69</v>
      </c>
      <c r="T95" s="90">
        <v>6960.71</v>
      </c>
      <c r="U95" s="91">
        <v>-1687.7</v>
      </c>
      <c r="V95" s="89">
        <v>0</v>
      </c>
      <c r="W95" s="90">
        <v>0</v>
      </c>
      <c r="X95" s="91">
        <v>0</v>
      </c>
      <c r="Y95" s="89">
        <v>0</v>
      </c>
      <c r="Z95" s="90">
        <v>0</v>
      </c>
      <c r="AA95" s="91">
        <v>0</v>
      </c>
      <c r="AB95" s="89">
        <v>0</v>
      </c>
      <c r="AC95" s="90">
        <v>0</v>
      </c>
      <c r="AD95" s="91">
        <v>0</v>
      </c>
      <c r="AE95" s="89">
        <v>0</v>
      </c>
      <c r="AF95" s="90">
        <v>0</v>
      </c>
      <c r="AG95" s="91">
        <v>0</v>
      </c>
      <c r="AH95" s="89">
        <v>0</v>
      </c>
      <c r="AI95" s="90">
        <v>0</v>
      </c>
      <c r="AJ95" s="91">
        <v>0</v>
      </c>
      <c r="AK95" s="89">
        <v>0</v>
      </c>
      <c r="AL95" s="90">
        <v>0</v>
      </c>
      <c r="AM95" s="91">
        <v>0</v>
      </c>
      <c r="AN95" s="101">
        <v>0</v>
      </c>
      <c r="AO95" s="100">
        <v>0</v>
      </c>
      <c r="AP95" s="91">
        <v>0</v>
      </c>
      <c r="AQ95" s="101">
        <v>0</v>
      </c>
      <c r="AR95" s="100">
        <v>0</v>
      </c>
      <c r="AS95" s="91">
        <v>0</v>
      </c>
      <c r="AT95" s="101">
        <v>0</v>
      </c>
      <c r="AU95" s="100">
        <v>0</v>
      </c>
      <c r="AV95" s="91">
        <v>0</v>
      </c>
    </row>
    <row r="96" spans="1:48" x14ac:dyDescent="0.25">
      <c r="A96" s="176">
        <v>87</v>
      </c>
      <c r="B96" s="95" t="s">
        <v>475</v>
      </c>
      <c r="C96" s="96">
        <v>345</v>
      </c>
      <c r="D96" s="57">
        <v>0.15</v>
      </c>
      <c r="E96" s="57" t="s">
        <v>522</v>
      </c>
      <c r="F96" s="49">
        <v>35226</v>
      </c>
      <c r="G96" s="49">
        <v>39417</v>
      </c>
      <c r="H96" s="58" t="s">
        <v>233</v>
      </c>
      <c r="I96" s="46">
        <f t="shared" si="32"/>
        <v>157666.91</v>
      </c>
      <c r="J96" s="15">
        <f t="shared" si="33"/>
        <v>24687.479999999996</v>
      </c>
      <c r="K96" s="16">
        <f t="shared" si="34"/>
        <v>0.15657996976030034</v>
      </c>
      <c r="L96" s="17">
        <f t="shared" si="35"/>
        <v>2634.66</v>
      </c>
      <c r="M96" s="89">
        <v>36076.25</v>
      </c>
      <c r="N96" s="90">
        <v>5648.82</v>
      </c>
      <c r="O96" s="91">
        <v>362.03</v>
      </c>
      <c r="P96" s="89">
        <v>58861.27</v>
      </c>
      <c r="Q96" s="90">
        <v>9216.5</v>
      </c>
      <c r="R96" s="91">
        <v>3051.96</v>
      </c>
      <c r="S96" s="89">
        <v>27876.45</v>
      </c>
      <c r="T96" s="90">
        <v>4364.8900000000003</v>
      </c>
      <c r="U96" s="91">
        <v>-560.82000000000005</v>
      </c>
      <c r="V96" s="89">
        <v>17440.11</v>
      </c>
      <c r="W96" s="90">
        <v>2730.77</v>
      </c>
      <c r="X96" s="91">
        <v>814.98</v>
      </c>
      <c r="Y96" s="89">
        <v>7308.5</v>
      </c>
      <c r="Z96" s="90">
        <v>1144.3699999999999</v>
      </c>
      <c r="AA96" s="91">
        <v>-153.11000000000001</v>
      </c>
      <c r="AB96" s="89">
        <v>6189.76</v>
      </c>
      <c r="AC96" s="90">
        <v>969.19</v>
      </c>
      <c r="AD96" s="91">
        <v>-342.91</v>
      </c>
      <c r="AE96" s="89">
        <v>3914.57</v>
      </c>
      <c r="AF96" s="90">
        <v>612.94000000000005</v>
      </c>
      <c r="AG96" s="91">
        <v>-537.47</v>
      </c>
      <c r="AH96" s="89">
        <v>0</v>
      </c>
      <c r="AI96" s="90">
        <v>0</v>
      </c>
      <c r="AJ96" s="91">
        <v>0</v>
      </c>
      <c r="AK96" s="89">
        <v>0</v>
      </c>
      <c r="AL96" s="90">
        <v>0</v>
      </c>
      <c r="AM96" s="91">
        <v>0</v>
      </c>
      <c r="AN96" s="101">
        <v>0</v>
      </c>
      <c r="AO96" s="100">
        <v>0</v>
      </c>
      <c r="AP96" s="91">
        <v>0</v>
      </c>
      <c r="AQ96" s="101">
        <v>0</v>
      </c>
      <c r="AR96" s="100">
        <v>0</v>
      </c>
      <c r="AS96" s="91">
        <v>0</v>
      </c>
      <c r="AT96" s="101">
        <v>0</v>
      </c>
      <c r="AU96" s="100">
        <v>0</v>
      </c>
      <c r="AV96" s="91">
        <v>0</v>
      </c>
    </row>
    <row r="97" spans="1:48" x14ac:dyDescent="0.25">
      <c r="A97" s="168">
        <v>88</v>
      </c>
      <c r="B97" s="95" t="s">
        <v>476</v>
      </c>
      <c r="C97" s="96">
        <v>340</v>
      </c>
      <c r="D97" s="57">
        <v>0.01</v>
      </c>
      <c r="E97" s="57" t="s">
        <v>522</v>
      </c>
      <c r="F97" s="49">
        <v>37610</v>
      </c>
      <c r="G97" s="49">
        <v>40644</v>
      </c>
      <c r="H97" s="58" t="s">
        <v>234</v>
      </c>
      <c r="I97" s="46">
        <f t="shared" si="32"/>
        <v>13763.039999999999</v>
      </c>
      <c r="J97" s="15">
        <f t="shared" si="33"/>
        <v>2170.85</v>
      </c>
      <c r="K97" s="16">
        <f t="shared" si="34"/>
        <v>0.15773041421081391</v>
      </c>
      <c r="L97" s="17">
        <f t="shared" si="35"/>
        <v>228.74</v>
      </c>
      <c r="M97" s="89">
        <v>2970.37</v>
      </c>
      <c r="N97" s="90">
        <v>468.52</v>
      </c>
      <c r="O97" s="91">
        <v>42.04</v>
      </c>
      <c r="P97" s="89">
        <v>2739.82</v>
      </c>
      <c r="Q97" s="90">
        <v>432.15</v>
      </c>
      <c r="R97" s="91">
        <v>145.24</v>
      </c>
      <c r="S97" s="89">
        <v>2719.06</v>
      </c>
      <c r="T97" s="90">
        <v>428.88</v>
      </c>
      <c r="U97" s="91">
        <v>-32.74</v>
      </c>
      <c r="V97" s="89">
        <v>2396.64</v>
      </c>
      <c r="W97" s="90">
        <v>378.02</v>
      </c>
      <c r="X97" s="91">
        <v>121.39</v>
      </c>
      <c r="Y97" s="89">
        <v>1467.49</v>
      </c>
      <c r="Z97" s="90">
        <v>231.47</v>
      </c>
      <c r="AA97" s="91">
        <v>-1.39</v>
      </c>
      <c r="AB97" s="89">
        <v>1469.66</v>
      </c>
      <c r="AC97" s="90">
        <v>231.81</v>
      </c>
      <c r="AD97" s="91">
        <v>-45.8</v>
      </c>
      <c r="AE97" s="89">
        <v>0</v>
      </c>
      <c r="AF97" s="90">
        <v>0</v>
      </c>
      <c r="AG97" s="91">
        <v>0</v>
      </c>
      <c r="AH97" s="89">
        <v>0</v>
      </c>
      <c r="AI97" s="90">
        <v>0</v>
      </c>
      <c r="AJ97" s="91">
        <v>0</v>
      </c>
      <c r="AK97" s="89">
        <v>0</v>
      </c>
      <c r="AL97" s="90">
        <v>0</v>
      </c>
      <c r="AM97" s="91">
        <v>0</v>
      </c>
      <c r="AN97" s="101">
        <v>0</v>
      </c>
      <c r="AO97" s="100">
        <v>0</v>
      </c>
      <c r="AP97" s="91">
        <v>0</v>
      </c>
      <c r="AQ97" s="101">
        <v>0</v>
      </c>
      <c r="AR97" s="100">
        <v>0</v>
      </c>
      <c r="AS97" s="91">
        <v>0</v>
      </c>
      <c r="AT97" s="101">
        <v>0</v>
      </c>
      <c r="AU97" s="100">
        <v>0</v>
      </c>
      <c r="AV97" s="91">
        <v>0</v>
      </c>
    </row>
    <row r="98" spans="1:48" x14ac:dyDescent="0.25">
      <c r="A98" s="176">
        <v>89</v>
      </c>
      <c r="B98" s="95" t="s">
        <v>56</v>
      </c>
      <c r="C98" s="96">
        <v>102</v>
      </c>
      <c r="D98" s="57">
        <v>0.3</v>
      </c>
      <c r="E98" s="57" t="s">
        <v>522</v>
      </c>
      <c r="F98" s="49">
        <v>37575</v>
      </c>
      <c r="G98" s="49">
        <v>39508</v>
      </c>
      <c r="H98" s="58" t="s">
        <v>235</v>
      </c>
      <c r="I98" s="46">
        <f t="shared" si="32"/>
        <v>100375.76</v>
      </c>
      <c r="J98" s="15">
        <f t="shared" si="33"/>
        <v>14440.06</v>
      </c>
      <c r="K98" s="16">
        <f t="shared" si="34"/>
        <v>0.14386003154546476</v>
      </c>
      <c r="L98" s="17">
        <f t="shared" si="35"/>
        <v>956.81</v>
      </c>
      <c r="M98" s="89">
        <v>41834.43</v>
      </c>
      <c r="N98" s="90">
        <v>6018.3</v>
      </c>
      <c r="O98" s="91">
        <v>74.36</v>
      </c>
      <c r="P98" s="89">
        <v>38581.660000000003</v>
      </c>
      <c r="Q98" s="90">
        <v>5550.36</v>
      </c>
      <c r="R98" s="91">
        <v>1534.44</v>
      </c>
      <c r="S98" s="89">
        <v>19959.669999999998</v>
      </c>
      <c r="T98" s="90">
        <v>2871.4</v>
      </c>
      <c r="U98" s="91">
        <v>-651.99</v>
      </c>
      <c r="V98" s="89">
        <v>0</v>
      </c>
      <c r="W98" s="90">
        <v>0</v>
      </c>
      <c r="X98" s="91">
        <v>0</v>
      </c>
      <c r="Y98" s="89">
        <v>0</v>
      </c>
      <c r="Z98" s="90">
        <v>0</v>
      </c>
      <c r="AA98" s="91">
        <v>0</v>
      </c>
      <c r="AB98" s="89">
        <v>0</v>
      </c>
      <c r="AC98" s="90">
        <v>0</v>
      </c>
      <c r="AD98" s="91">
        <v>0</v>
      </c>
      <c r="AE98" s="89">
        <v>0</v>
      </c>
      <c r="AF98" s="90">
        <v>0</v>
      </c>
      <c r="AG98" s="91">
        <v>0</v>
      </c>
      <c r="AH98" s="89">
        <v>0</v>
      </c>
      <c r="AI98" s="90">
        <v>0</v>
      </c>
      <c r="AJ98" s="91">
        <v>0</v>
      </c>
      <c r="AK98" s="89">
        <v>0</v>
      </c>
      <c r="AL98" s="90">
        <v>0</v>
      </c>
      <c r="AM98" s="91">
        <v>0</v>
      </c>
      <c r="AN98" s="101">
        <v>0</v>
      </c>
      <c r="AO98" s="100">
        <v>0</v>
      </c>
      <c r="AP98" s="91">
        <v>0</v>
      </c>
      <c r="AQ98" s="101">
        <v>0</v>
      </c>
      <c r="AR98" s="100">
        <v>0</v>
      </c>
      <c r="AS98" s="91">
        <v>0</v>
      </c>
      <c r="AT98" s="101">
        <v>0</v>
      </c>
      <c r="AU98" s="100">
        <v>0</v>
      </c>
      <c r="AV98" s="91">
        <v>0</v>
      </c>
    </row>
    <row r="99" spans="1:48" x14ac:dyDescent="0.25">
      <c r="A99" s="176">
        <v>90</v>
      </c>
      <c r="B99" s="95" t="s">
        <v>57</v>
      </c>
      <c r="C99" s="96">
        <v>103</v>
      </c>
      <c r="D99" s="57">
        <v>0.38700000000000001</v>
      </c>
      <c r="E99" s="57" t="s">
        <v>522</v>
      </c>
      <c r="F99" s="49">
        <v>35531</v>
      </c>
      <c r="G99" s="49">
        <v>39417</v>
      </c>
      <c r="H99" s="58" t="s">
        <v>348</v>
      </c>
      <c r="I99" s="46">
        <f t="shared" si="32"/>
        <v>509522.43999999994</v>
      </c>
      <c r="J99" s="15">
        <f t="shared" si="33"/>
        <v>73299.899999999994</v>
      </c>
      <c r="K99" s="16">
        <f t="shared" si="34"/>
        <v>0.14386000349660755</v>
      </c>
      <c r="L99" s="17">
        <f t="shared" si="35"/>
        <v>3095.4499999999994</v>
      </c>
      <c r="M99" s="89">
        <v>182071.19</v>
      </c>
      <c r="N99" s="90">
        <v>26192.76</v>
      </c>
      <c r="O99" s="91">
        <v>-114.14</v>
      </c>
      <c r="P99" s="89">
        <v>168093.78</v>
      </c>
      <c r="Q99" s="90">
        <v>24181.97</v>
      </c>
      <c r="R99" s="91">
        <v>6495.61</v>
      </c>
      <c r="S99" s="89">
        <v>159357.47</v>
      </c>
      <c r="T99" s="90">
        <v>22925.17</v>
      </c>
      <c r="U99" s="91">
        <v>-3286.02</v>
      </c>
      <c r="V99" s="89">
        <v>0</v>
      </c>
      <c r="W99" s="90">
        <v>0</v>
      </c>
      <c r="X99" s="91">
        <v>0</v>
      </c>
      <c r="Y99" s="89">
        <v>0</v>
      </c>
      <c r="Z99" s="90">
        <v>0</v>
      </c>
      <c r="AA99" s="91">
        <v>0</v>
      </c>
      <c r="AB99" s="89">
        <v>0</v>
      </c>
      <c r="AC99" s="90">
        <v>0</v>
      </c>
      <c r="AD99" s="91">
        <v>0</v>
      </c>
      <c r="AE99" s="89">
        <v>0</v>
      </c>
      <c r="AF99" s="90">
        <v>0</v>
      </c>
      <c r="AG99" s="91">
        <v>0</v>
      </c>
      <c r="AH99" s="89">
        <v>0</v>
      </c>
      <c r="AI99" s="90">
        <v>0</v>
      </c>
      <c r="AJ99" s="91">
        <v>0</v>
      </c>
      <c r="AK99" s="89">
        <v>0</v>
      </c>
      <c r="AL99" s="90">
        <v>0</v>
      </c>
      <c r="AM99" s="91">
        <v>0</v>
      </c>
      <c r="AN99" s="101">
        <v>0</v>
      </c>
      <c r="AO99" s="100">
        <v>0</v>
      </c>
      <c r="AP99" s="91">
        <v>0</v>
      </c>
      <c r="AQ99" s="101">
        <v>0</v>
      </c>
      <c r="AR99" s="100">
        <v>0</v>
      </c>
      <c r="AS99" s="91">
        <v>0</v>
      </c>
      <c r="AT99" s="101">
        <v>0</v>
      </c>
      <c r="AU99" s="100">
        <v>0</v>
      </c>
      <c r="AV99" s="91">
        <v>0</v>
      </c>
    </row>
    <row r="100" spans="1:48" x14ac:dyDescent="0.25">
      <c r="A100" s="168">
        <v>91</v>
      </c>
      <c r="B100" s="95" t="s">
        <v>58</v>
      </c>
      <c r="C100" s="96">
        <v>109</v>
      </c>
      <c r="D100" s="57">
        <v>0.06</v>
      </c>
      <c r="E100" s="57" t="s">
        <v>522</v>
      </c>
      <c r="F100" s="49">
        <v>33970</v>
      </c>
      <c r="G100" s="49">
        <v>40026</v>
      </c>
      <c r="H100" s="58" t="s">
        <v>236</v>
      </c>
      <c r="I100" s="46">
        <f t="shared" si="32"/>
        <v>37808.879999999997</v>
      </c>
      <c r="J100" s="15">
        <f t="shared" si="33"/>
        <v>5963.6</v>
      </c>
      <c r="K100" s="16">
        <f t="shared" si="34"/>
        <v>0.15773014170216099</v>
      </c>
      <c r="L100" s="17">
        <f t="shared" si="35"/>
        <v>1078.2099999999998</v>
      </c>
      <c r="M100" s="89">
        <v>15248.89</v>
      </c>
      <c r="N100" s="90">
        <v>2405.21</v>
      </c>
      <c r="O100" s="91">
        <v>208.33</v>
      </c>
      <c r="P100" s="89">
        <v>17026.93</v>
      </c>
      <c r="Q100" s="90">
        <v>2685.66</v>
      </c>
      <c r="R100" s="91">
        <v>988.04</v>
      </c>
      <c r="S100" s="89">
        <v>5533.06</v>
      </c>
      <c r="T100" s="90">
        <v>872.73</v>
      </c>
      <c r="U100" s="91">
        <v>-118.16</v>
      </c>
      <c r="V100" s="89">
        <v>0</v>
      </c>
      <c r="W100" s="90">
        <v>0</v>
      </c>
      <c r="X100" s="91">
        <v>0</v>
      </c>
      <c r="Y100" s="89">
        <v>0</v>
      </c>
      <c r="Z100" s="90">
        <v>0</v>
      </c>
      <c r="AA100" s="91">
        <v>0</v>
      </c>
      <c r="AB100" s="89">
        <v>0</v>
      </c>
      <c r="AC100" s="90">
        <v>0</v>
      </c>
      <c r="AD100" s="91">
        <v>0</v>
      </c>
      <c r="AE100" s="89">
        <v>0</v>
      </c>
      <c r="AF100" s="90">
        <v>0</v>
      </c>
      <c r="AG100" s="91">
        <v>0</v>
      </c>
      <c r="AH100" s="89">
        <v>0</v>
      </c>
      <c r="AI100" s="90">
        <v>0</v>
      </c>
      <c r="AJ100" s="91">
        <v>0</v>
      </c>
      <c r="AK100" s="89">
        <v>0</v>
      </c>
      <c r="AL100" s="90">
        <v>0</v>
      </c>
      <c r="AM100" s="91">
        <v>0</v>
      </c>
      <c r="AN100" s="101">
        <v>0</v>
      </c>
      <c r="AO100" s="100">
        <v>0</v>
      </c>
      <c r="AP100" s="91">
        <v>0</v>
      </c>
      <c r="AQ100" s="101">
        <v>0</v>
      </c>
      <c r="AR100" s="100">
        <v>0</v>
      </c>
      <c r="AS100" s="91">
        <v>0</v>
      </c>
      <c r="AT100" s="101">
        <v>0</v>
      </c>
      <c r="AU100" s="100">
        <v>0</v>
      </c>
      <c r="AV100" s="91">
        <v>0</v>
      </c>
    </row>
    <row r="101" spans="1:48" x14ac:dyDescent="0.25">
      <c r="A101" s="176">
        <v>92</v>
      </c>
      <c r="B101" s="95" t="s">
        <v>59</v>
      </c>
      <c r="C101" s="96">
        <v>108</v>
      </c>
      <c r="D101" s="57">
        <v>0.13800000000000001</v>
      </c>
      <c r="E101" s="57" t="s">
        <v>522</v>
      </c>
      <c r="F101" s="49">
        <v>36921</v>
      </c>
      <c r="G101" s="49">
        <v>39539</v>
      </c>
      <c r="H101" s="58" t="s">
        <v>237</v>
      </c>
      <c r="I101" s="46">
        <f t="shared" si="32"/>
        <v>132372.07999999999</v>
      </c>
      <c r="J101" s="15">
        <f t="shared" si="33"/>
        <v>20499.14</v>
      </c>
      <c r="K101" s="16">
        <f t="shared" si="34"/>
        <v>0.15485999766718178</v>
      </c>
      <c r="L101" s="17">
        <f t="shared" si="35"/>
        <v>2068.8900000000003</v>
      </c>
      <c r="M101" s="89">
        <v>56374.81</v>
      </c>
      <c r="N101" s="90">
        <v>8730.2000000000007</v>
      </c>
      <c r="O101" s="91">
        <v>512.86</v>
      </c>
      <c r="P101" s="89">
        <v>47684.36</v>
      </c>
      <c r="Q101" s="90">
        <v>7384.4</v>
      </c>
      <c r="R101" s="91">
        <v>2295.02</v>
      </c>
      <c r="S101" s="89">
        <v>28312.91</v>
      </c>
      <c r="T101" s="90">
        <v>4384.54</v>
      </c>
      <c r="U101" s="91">
        <v>-738.99</v>
      </c>
      <c r="V101" s="89">
        <v>0</v>
      </c>
      <c r="W101" s="90">
        <v>0</v>
      </c>
      <c r="X101" s="91">
        <v>0</v>
      </c>
      <c r="Y101" s="89">
        <v>0</v>
      </c>
      <c r="Z101" s="90">
        <v>0</v>
      </c>
      <c r="AA101" s="91">
        <v>0</v>
      </c>
      <c r="AB101" s="89">
        <v>0</v>
      </c>
      <c r="AC101" s="90">
        <v>0</v>
      </c>
      <c r="AD101" s="91">
        <v>0</v>
      </c>
      <c r="AE101" s="89">
        <v>0</v>
      </c>
      <c r="AF101" s="90">
        <v>0</v>
      </c>
      <c r="AG101" s="91">
        <v>0</v>
      </c>
      <c r="AH101" s="89">
        <v>0</v>
      </c>
      <c r="AI101" s="90">
        <v>0</v>
      </c>
      <c r="AJ101" s="91">
        <v>0</v>
      </c>
      <c r="AK101" s="89">
        <v>0</v>
      </c>
      <c r="AL101" s="90">
        <v>0</v>
      </c>
      <c r="AM101" s="91">
        <v>0</v>
      </c>
      <c r="AN101" s="101">
        <v>0</v>
      </c>
      <c r="AO101" s="100">
        <v>0</v>
      </c>
      <c r="AP101" s="91">
        <v>0</v>
      </c>
      <c r="AQ101" s="101">
        <v>0</v>
      </c>
      <c r="AR101" s="100">
        <v>0</v>
      </c>
      <c r="AS101" s="91">
        <v>0</v>
      </c>
      <c r="AT101" s="101">
        <v>0</v>
      </c>
      <c r="AU101" s="100">
        <v>0</v>
      </c>
      <c r="AV101" s="91">
        <v>0</v>
      </c>
    </row>
    <row r="102" spans="1:48" x14ac:dyDescent="0.25">
      <c r="A102" s="176">
        <v>93</v>
      </c>
      <c r="B102" s="95" t="s">
        <v>60</v>
      </c>
      <c r="C102" s="96">
        <v>111</v>
      </c>
      <c r="D102" s="57">
        <v>0.04</v>
      </c>
      <c r="E102" s="57" t="s">
        <v>522</v>
      </c>
      <c r="F102" s="49">
        <v>36504</v>
      </c>
      <c r="G102" s="49">
        <v>39934</v>
      </c>
      <c r="H102" s="58" t="s">
        <v>238</v>
      </c>
      <c r="I102" s="46">
        <f t="shared" si="32"/>
        <v>37072.83</v>
      </c>
      <c r="J102" s="15">
        <f t="shared" si="33"/>
        <v>3688.7300000000009</v>
      </c>
      <c r="K102" s="16">
        <f t="shared" si="34"/>
        <v>9.9499552637335772E-2</v>
      </c>
      <c r="L102" s="17">
        <f t="shared" si="35"/>
        <v>-1357.8400000000001</v>
      </c>
      <c r="M102" s="89">
        <v>13448.3</v>
      </c>
      <c r="N102" s="90">
        <v>2121.1999999999998</v>
      </c>
      <c r="O102" s="91">
        <v>268.08</v>
      </c>
      <c r="P102" s="89">
        <v>13396.77</v>
      </c>
      <c r="Q102" s="90">
        <v>2113.0700000000002</v>
      </c>
      <c r="R102" s="91">
        <v>733.81</v>
      </c>
      <c r="S102" s="89">
        <v>10227.76</v>
      </c>
      <c r="T102" s="90">
        <v>1613.22</v>
      </c>
      <c r="U102" s="91">
        <v>-200.97</v>
      </c>
      <c r="V102" s="89">
        <v>0</v>
      </c>
      <c r="W102" s="90">
        <v>0</v>
      </c>
      <c r="X102" s="91">
        <v>0</v>
      </c>
      <c r="Y102" s="89">
        <v>0</v>
      </c>
      <c r="Z102" s="90">
        <v>0</v>
      </c>
      <c r="AA102" s="91">
        <v>0</v>
      </c>
      <c r="AB102" s="89">
        <v>0</v>
      </c>
      <c r="AC102" s="90">
        <v>0</v>
      </c>
      <c r="AD102" s="91">
        <v>0</v>
      </c>
      <c r="AE102" s="89">
        <v>0</v>
      </c>
      <c r="AF102" s="90">
        <v>0</v>
      </c>
      <c r="AG102" s="91">
        <v>0</v>
      </c>
      <c r="AH102" s="89">
        <v>0</v>
      </c>
      <c r="AI102" s="90">
        <v>-1252.32</v>
      </c>
      <c r="AJ102" s="91">
        <v>-1252.32</v>
      </c>
      <c r="AK102" s="89">
        <v>0</v>
      </c>
      <c r="AL102" s="90">
        <v>0</v>
      </c>
      <c r="AM102" s="91">
        <v>0</v>
      </c>
      <c r="AN102" s="101">
        <v>0</v>
      </c>
      <c r="AO102" s="100">
        <v>-906.44</v>
      </c>
      <c r="AP102" s="91">
        <v>-906.44</v>
      </c>
      <c r="AQ102" s="101">
        <v>0</v>
      </c>
      <c r="AR102" s="100">
        <v>0</v>
      </c>
      <c r="AS102" s="91">
        <v>0</v>
      </c>
      <c r="AT102" s="101">
        <v>0</v>
      </c>
      <c r="AU102" s="100">
        <v>0</v>
      </c>
      <c r="AV102" s="91">
        <v>0</v>
      </c>
    </row>
    <row r="103" spans="1:48" x14ac:dyDescent="0.25">
      <c r="A103" s="168">
        <v>94</v>
      </c>
      <c r="B103" s="95" t="s">
        <v>477</v>
      </c>
      <c r="C103" s="96">
        <v>350</v>
      </c>
      <c r="D103" s="57">
        <v>0.14499999999999999</v>
      </c>
      <c r="E103" s="57" t="s">
        <v>522</v>
      </c>
      <c r="F103" s="49">
        <v>36902</v>
      </c>
      <c r="G103" s="49">
        <v>39448</v>
      </c>
      <c r="H103" s="58" t="s">
        <v>239</v>
      </c>
      <c r="I103" s="46">
        <f t="shared" si="32"/>
        <v>91766.140000000014</v>
      </c>
      <c r="J103" s="15">
        <f t="shared" si="33"/>
        <v>13550.189999999999</v>
      </c>
      <c r="K103" s="16">
        <f t="shared" si="34"/>
        <v>0.14766001926200661</v>
      </c>
      <c r="L103" s="17">
        <f t="shared" si="35"/>
        <v>-246.96</v>
      </c>
      <c r="M103" s="89">
        <v>52357.9</v>
      </c>
      <c r="N103" s="90">
        <v>7731.17</v>
      </c>
      <c r="O103" s="91">
        <v>138.54</v>
      </c>
      <c r="P103" s="89">
        <v>5019.84</v>
      </c>
      <c r="Q103" s="90">
        <v>741.23</v>
      </c>
      <c r="R103" s="91">
        <v>53.37</v>
      </c>
      <c r="S103" s="89">
        <v>34388.400000000001</v>
      </c>
      <c r="T103" s="90">
        <v>5077.79</v>
      </c>
      <c r="U103" s="91">
        <v>-438.87</v>
      </c>
      <c r="V103" s="89">
        <v>0</v>
      </c>
      <c r="W103" s="90">
        <v>0</v>
      </c>
      <c r="X103" s="91">
        <v>0</v>
      </c>
      <c r="Y103" s="89">
        <v>0</v>
      </c>
      <c r="Z103" s="90">
        <v>0</v>
      </c>
      <c r="AA103" s="91">
        <v>0</v>
      </c>
      <c r="AB103" s="89">
        <v>0</v>
      </c>
      <c r="AC103" s="90">
        <v>0</v>
      </c>
      <c r="AD103" s="91">
        <v>0</v>
      </c>
      <c r="AE103" s="89">
        <v>0</v>
      </c>
      <c r="AF103" s="90">
        <v>0</v>
      </c>
      <c r="AG103" s="91">
        <v>0</v>
      </c>
      <c r="AH103" s="89">
        <v>0</v>
      </c>
      <c r="AI103" s="90">
        <v>0</v>
      </c>
      <c r="AJ103" s="91">
        <v>0</v>
      </c>
      <c r="AK103" s="89">
        <v>0</v>
      </c>
      <c r="AL103" s="90">
        <v>0</v>
      </c>
      <c r="AM103" s="91">
        <v>0</v>
      </c>
      <c r="AN103" s="101">
        <v>0</v>
      </c>
      <c r="AO103" s="100">
        <v>0</v>
      </c>
      <c r="AP103" s="91">
        <v>0</v>
      </c>
      <c r="AQ103" s="101">
        <v>0</v>
      </c>
      <c r="AR103" s="100">
        <v>0</v>
      </c>
      <c r="AS103" s="91">
        <v>0</v>
      </c>
      <c r="AT103" s="101">
        <v>0</v>
      </c>
      <c r="AU103" s="100">
        <v>0</v>
      </c>
      <c r="AV103" s="91">
        <v>0</v>
      </c>
    </row>
    <row r="104" spans="1:48" x14ac:dyDescent="0.25">
      <c r="A104" s="176">
        <v>95</v>
      </c>
      <c r="B104" s="95" t="s">
        <v>479</v>
      </c>
      <c r="C104" s="96">
        <v>349</v>
      </c>
      <c r="D104" s="57">
        <v>0.14000000000000001</v>
      </c>
      <c r="E104" s="57" t="s">
        <v>522</v>
      </c>
      <c r="F104" s="49">
        <v>35748</v>
      </c>
      <c r="G104" s="49">
        <v>39387</v>
      </c>
      <c r="H104" s="58" t="s">
        <v>240</v>
      </c>
      <c r="I104" s="46">
        <f t="shared" si="32"/>
        <v>137309.61000000002</v>
      </c>
      <c r="J104" s="15">
        <f t="shared" si="33"/>
        <v>21499.940000000002</v>
      </c>
      <c r="K104" s="16">
        <f t="shared" si="34"/>
        <v>0.15658000922149587</v>
      </c>
      <c r="L104" s="17">
        <f t="shared" si="35"/>
        <v>3749.41</v>
      </c>
      <c r="M104" s="89">
        <v>56726.239999999998</v>
      </c>
      <c r="N104" s="90">
        <v>8882.19</v>
      </c>
      <c r="O104" s="91">
        <v>871.36</v>
      </c>
      <c r="P104" s="89">
        <v>61748.42</v>
      </c>
      <c r="Q104" s="90">
        <v>9668.57</v>
      </c>
      <c r="R104" s="91">
        <v>3216.95</v>
      </c>
      <c r="S104" s="89">
        <v>18834.95</v>
      </c>
      <c r="T104" s="90">
        <v>2949.18</v>
      </c>
      <c r="U104" s="91">
        <v>-338.9</v>
      </c>
      <c r="V104" s="89">
        <v>0</v>
      </c>
      <c r="W104" s="90">
        <v>0</v>
      </c>
      <c r="X104" s="91">
        <v>0</v>
      </c>
      <c r="Y104" s="89">
        <v>0</v>
      </c>
      <c r="Z104" s="90">
        <v>0</v>
      </c>
      <c r="AA104" s="91">
        <v>0</v>
      </c>
      <c r="AB104" s="89">
        <v>0</v>
      </c>
      <c r="AC104" s="90">
        <v>0</v>
      </c>
      <c r="AD104" s="91">
        <v>0</v>
      </c>
      <c r="AE104" s="89">
        <v>0</v>
      </c>
      <c r="AF104" s="90">
        <v>0</v>
      </c>
      <c r="AG104" s="91">
        <v>0</v>
      </c>
      <c r="AH104" s="89">
        <v>0</v>
      </c>
      <c r="AI104" s="90">
        <v>0</v>
      </c>
      <c r="AJ104" s="91">
        <v>0</v>
      </c>
      <c r="AK104" s="89">
        <v>0</v>
      </c>
      <c r="AL104" s="90">
        <v>0</v>
      </c>
      <c r="AM104" s="91">
        <v>0</v>
      </c>
      <c r="AN104" s="101">
        <v>0</v>
      </c>
      <c r="AO104" s="100">
        <v>0</v>
      </c>
      <c r="AP104" s="91">
        <v>0</v>
      </c>
      <c r="AQ104" s="101">
        <v>0</v>
      </c>
      <c r="AR104" s="100">
        <v>0</v>
      </c>
      <c r="AS104" s="91">
        <v>0</v>
      </c>
      <c r="AT104" s="101">
        <v>0</v>
      </c>
      <c r="AU104" s="100">
        <v>0</v>
      </c>
      <c r="AV104" s="91">
        <v>0</v>
      </c>
    </row>
    <row r="105" spans="1:48" x14ac:dyDescent="0.25">
      <c r="A105" s="176">
        <v>96</v>
      </c>
      <c r="B105" s="95" t="s">
        <v>478</v>
      </c>
      <c r="C105" s="96">
        <v>348</v>
      </c>
      <c r="D105" s="57">
        <v>9.7000000000000003E-2</v>
      </c>
      <c r="E105" s="57" t="s">
        <v>522</v>
      </c>
      <c r="F105" s="49">
        <v>36269</v>
      </c>
      <c r="G105" s="49">
        <v>39387</v>
      </c>
      <c r="H105" s="58" t="s">
        <v>241</v>
      </c>
      <c r="I105" s="46">
        <f t="shared" ref="I105:I130" si="36">M105+P105+S105+V105+Y105+AB105+AE105+AH105+AK105+AN105+AQ105+AT105</f>
        <v>109616.94</v>
      </c>
      <c r="J105" s="15">
        <f t="shared" ref="J105:J130" si="37">N105+Q105+T105+W105+Z105+AC105+AF105+AI105+AL105+AO105+AR105+AU105</f>
        <v>17163.82</v>
      </c>
      <c r="K105" s="16">
        <f t="shared" si="34"/>
        <v>0.15657999575613038</v>
      </c>
      <c r="L105" s="17">
        <f t="shared" ref="L105:L130" si="38">O105+R105+U105+X105+AA105+AD105+AG105+AJ105+AM105+AP105+AS105+AV105</f>
        <v>2709.9700000000003</v>
      </c>
      <c r="M105" s="89">
        <v>46910.8</v>
      </c>
      <c r="N105" s="90">
        <v>7345.29</v>
      </c>
      <c r="O105" s="91">
        <v>647.05999999999995</v>
      </c>
      <c r="P105" s="89">
        <v>47222.68</v>
      </c>
      <c r="Q105" s="90">
        <v>7394.13</v>
      </c>
      <c r="R105" s="91">
        <v>2425.11</v>
      </c>
      <c r="S105" s="89">
        <v>15483.46</v>
      </c>
      <c r="T105" s="90">
        <v>2424.4</v>
      </c>
      <c r="U105" s="91">
        <v>-362.2</v>
      </c>
      <c r="V105" s="89">
        <v>0</v>
      </c>
      <c r="W105" s="90">
        <v>0</v>
      </c>
      <c r="X105" s="91">
        <v>0</v>
      </c>
      <c r="Y105" s="89">
        <v>0</v>
      </c>
      <c r="Z105" s="90">
        <v>0</v>
      </c>
      <c r="AA105" s="91">
        <v>0</v>
      </c>
      <c r="AB105" s="89">
        <v>0</v>
      </c>
      <c r="AC105" s="90">
        <v>0</v>
      </c>
      <c r="AD105" s="91">
        <v>0</v>
      </c>
      <c r="AE105" s="89">
        <v>0</v>
      </c>
      <c r="AF105" s="90">
        <v>0</v>
      </c>
      <c r="AG105" s="91">
        <v>0</v>
      </c>
      <c r="AH105" s="89">
        <v>0</v>
      </c>
      <c r="AI105" s="90">
        <v>0</v>
      </c>
      <c r="AJ105" s="91">
        <v>0</v>
      </c>
      <c r="AK105" s="89">
        <v>0</v>
      </c>
      <c r="AL105" s="90">
        <v>0</v>
      </c>
      <c r="AM105" s="91">
        <v>0</v>
      </c>
      <c r="AN105" s="101">
        <v>0</v>
      </c>
      <c r="AO105" s="100">
        <v>0</v>
      </c>
      <c r="AP105" s="91">
        <v>0</v>
      </c>
      <c r="AQ105" s="101">
        <v>0</v>
      </c>
      <c r="AR105" s="100">
        <v>0</v>
      </c>
      <c r="AS105" s="91">
        <v>0</v>
      </c>
      <c r="AT105" s="101">
        <v>0</v>
      </c>
      <c r="AU105" s="100">
        <v>0</v>
      </c>
      <c r="AV105" s="91">
        <v>0</v>
      </c>
    </row>
    <row r="106" spans="1:48" x14ac:dyDescent="0.25">
      <c r="A106" s="168">
        <v>97</v>
      </c>
      <c r="B106" s="95" t="s">
        <v>480</v>
      </c>
      <c r="C106" s="96">
        <v>351</v>
      </c>
      <c r="D106" s="57">
        <v>5.5E-2</v>
      </c>
      <c r="E106" s="57" t="s">
        <v>522</v>
      </c>
      <c r="F106" s="49">
        <v>37244</v>
      </c>
      <c r="G106" s="49">
        <v>39479</v>
      </c>
      <c r="H106" s="58" t="s">
        <v>242</v>
      </c>
      <c r="I106" s="46">
        <f t="shared" si="36"/>
        <v>0</v>
      </c>
      <c r="J106" s="15">
        <f t="shared" si="37"/>
        <v>0</v>
      </c>
      <c r="K106" s="16" t="e">
        <f t="shared" si="34"/>
        <v>#DIV/0!</v>
      </c>
      <c r="L106" s="17">
        <f t="shared" si="38"/>
        <v>0</v>
      </c>
      <c r="M106" s="89">
        <v>0</v>
      </c>
      <c r="N106" s="90">
        <v>0</v>
      </c>
      <c r="O106" s="91">
        <v>0</v>
      </c>
      <c r="P106" s="89">
        <v>0</v>
      </c>
      <c r="Q106" s="90">
        <v>0</v>
      </c>
      <c r="R106" s="91">
        <v>0</v>
      </c>
      <c r="S106" s="89">
        <v>0</v>
      </c>
      <c r="T106" s="90">
        <v>0</v>
      </c>
      <c r="U106" s="91">
        <v>0</v>
      </c>
      <c r="V106" s="89">
        <v>0</v>
      </c>
      <c r="W106" s="90">
        <v>0</v>
      </c>
      <c r="X106" s="91">
        <v>0</v>
      </c>
      <c r="Y106" s="89">
        <v>0</v>
      </c>
      <c r="Z106" s="90">
        <v>0</v>
      </c>
      <c r="AA106" s="91">
        <v>0</v>
      </c>
      <c r="AB106" s="89">
        <v>0</v>
      </c>
      <c r="AC106" s="90">
        <v>0</v>
      </c>
      <c r="AD106" s="91">
        <v>0</v>
      </c>
      <c r="AE106" s="89">
        <v>0</v>
      </c>
      <c r="AF106" s="90">
        <v>0</v>
      </c>
      <c r="AG106" s="91">
        <v>0</v>
      </c>
      <c r="AH106" s="89">
        <v>0</v>
      </c>
      <c r="AI106" s="90">
        <v>0</v>
      </c>
      <c r="AJ106" s="91">
        <v>0</v>
      </c>
      <c r="AK106" s="89">
        <v>0</v>
      </c>
      <c r="AL106" s="90">
        <v>0</v>
      </c>
      <c r="AM106" s="91">
        <v>0</v>
      </c>
      <c r="AN106" s="101">
        <v>0</v>
      </c>
      <c r="AO106" s="100">
        <v>0</v>
      </c>
      <c r="AP106" s="91">
        <v>0</v>
      </c>
      <c r="AQ106" s="101">
        <v>0</v>
      </c>
      <c r="AR106" s="100">
        <v>0</v>
      </c>
      <c r="AS106" s="91">
        <v>0</v>
      </c>
      <c r="AT106" s="101">
        <v>0</v>
      </c>
      <c r="AU106" s="100">
        <v>0</v>
      </c>
      <c r="AV106" s="91">
        <v>0</v>
      </c>
    </row>
    <row r="107" spans="1:48" x14ac:dyDescent="0.25">
      <c r="A107" s="176">
        <v>98</v>
      </c>
      <c r="B107" s="95" t="s">
        <v>61</v>
      </c>
      <c r="C107" s="96">
        <v>117</v>
      </c>
      <c r="D107" s="57">
        <v>0.189</v>
      </c>
      <c r="E107" s="57" t="s">
        <v>522</v>
      </c>
      <c r="F107" s="49">
        <v>35846</v>
      </c>
      <c r="G107" s="49">
        <v>39995</v>
      </c>
      <c r="H107" s="58" t="s">
        <v>243</v>
      </c>
      <c r="I107" s="46">
        <f t="shared" si="36"/>
        <v>432433.45999999996</v>
      </c>
      <c r="J107" s="15">
        <f t="shared" si="37"/>
        <v>66114.75</v>
      </c>
      <c r="K107" s="16">
        <f t="shared" si="34"/>
        <v>0.15288999607014686</v>
      </c>
      <c r="L107" s="17">
        <f t="shared" si="38"/>
        <v>-11159.599999999999</v>
      </c>
      <c r="M107" s="89">
        <v>61295.12</v>
      </c>
      <c r="N107" s="90">
        <v>9371.41</v>
      </c>
      <c r="O107" s="91">
        <v>433.07</v>
      </c>
      <c r="P107" s="89">
        <v>44896.77</v>
      </c>
      <c r="Q107" s="90">
        <v>6864.27</v>
      </c>
      <c r="R107" s="91">
        <v>1895.35</v>
      </c>
      <c r="S107" s="89">
        <v>64542.3</v>
      </c>
      <c r="T107" s="90">
        <v>9867.8700000000008</v>
      </c>
      <c r="U107" s="91">
        <v>-688.46</v>
      </c>
      <c r="V107" s="89">
        <v>72034.759999999995</v>
      </c>
      <c r="W107" s="90">
        <v>11013.39</v>
      </c>
      <c r="X107" s="91">
        <v>3263.65</v>
      </c>
      <c r="Y107" s="89">
        <v>36551.68</v>
      </c>
      <c r="Z107" s="90">
        <v>5588.39</v>
      </c>
      <c r="AA107" s="91">
        <v>-527.45000000000005</v>
      </c>
      <c r="AB107" s="89">
        <v>59279.05</v>
      </c>
      <c r="AC107" s="90">
        <v>9063.17</v>
      </c>
      <c r="AD107" s="91">
        <v>-3322.57</v>
      </c>
      <c r="AE107" s="89">
        <v>16861.599999999999</v>
      </c>
      <c r="AF107" s="90">
        <v>2577.9699999999998</v>
      </c>
      <c r="AG107" s="91">
        <v>-2518.16</v>
      </c>
      <c r="AH107" s="89">
        <v>14923.45</v>
      </c>
      <c r="AI107" s="90">
        <v>2281.65</v>
      </c>
      <c r="AJ107" s="91">
        <v>-4285.24</v>
      </c>
      <c r="AK107" s="89">
        <v>5599.27</v>
      </c>
      <c r="AL107" s="90">
        <v>856.07</v>
      </c>
      <c r="AM107" s="91">
        <v>-1093.4000000000001</v>
      </c>
      <c r="AN107" s="101">
        <v>14653.05</v>
      </c>
      <c r="AO107" s="100">
        <v>2240.31</v>
      </c>
      <c r="AP107" s="91">
        <v>-307.41000000000003</v>
      </c>
      <c r="AQ107" s="101">
        <v>34315.870000000003</v>
      </c>
      <c r="AR107" s="100">
        <v>5246.55</v>
      </c>
      <c r="AS107" s="91">
        <v>-2436.48</v>
      </c>
      <c r="AT107" s="101">
        <v>7480.54</v>
      </c>
      <c r="AU107" s="100">
        <v>1143.7</v>
      </c>
      <c r="AV107" s="91">
        <v>-1572.5</v>
      </c>
    </row>
    <row r="108" spans="1:48" x14ac:dyDescent="0.25">
      <c r="A108" s="176">
        <v>99</v>
      </c>
      <c r="B108" s="95" t="s">
        <v>62</v>
      </c>
      <c r="C108" s="96">
        <v>118</v>
      </c>
      <c r="D108" s="57">
        <v>0.2</v>
      </c>
      <c r="E108" s="57" t="s">
        <v>522</v>
      </c>
      <c r="F108" s="49">
        <v>37613</v>
      </c>
      <c r="G108" s="49">
        <v>39630</v>
      </c>
      <c r="H108" s="58" t="s">
        <v>244</v>
      </c>
      <c r="I108" s="46">
        <f t="shared" si="36"/>
        <v>251367.52000000002</v>
      </c>
      <c r="J108" s="15">
        <f t="shared" si="37"/>
        <v>34206.080000000002</v>
      </c>
      <c r="K108" s="16">
        <f t="shared" si="34"/>
        <v>0.13607995177738158</v>
      </c>
      <c r="L108" s="17">
        <f t="shared" si="38"/>
        <v>364.90999999999985</v>
      </c>
      <c r="M108" s="89">
        <v>103474.13</v>
      </c>
      <c r="N108" s="90">
        <v>14080.76</v>
      </c>
      <c r="O108" s="91">
        <v>-803.99</v>
      </c>
      <c r="P108" s="89">
        <v>100379.84</v>
      </c>
      <c r="Q108" s="90">
        <v>13659.68</v>
      </c>
      <c r="R108" s="91">
        <v>3120.86</v>
      </c>
      <c r="S108" s="89">
        <v>47513.55</v>
      </c>
      <c r="T108" s="90">
        <v>6465.64</v>
      </c>
      <c r="U108" s="91">
        <v>-1951.96</v>
      </c>
      <c r="V108" s="89">
        <v>0</v>
      </c>
      <c r="W108" s="90">
        <v>0</v>
      </c>
      <c r="X108" s="91">
        <v>0</v>
      </c>
      <c r="Y108" s="89">
        <v>0</v>
      </c>
      <c r="Z108" s="90">
        <v>0</v>
      </c>
      <c r="AA108" s="91">
        <v>0</v>
      </c>
      <c r="AB108" s="89">
        <v>0</v>
      </c>
      <c r="AC108" s="90">
        <v>0</v>
      </c>
      <c r="AD108" s="91">
        <v>0</v>
      </c>
      <c r="AE108" s="89">
        <v>0</v>
      </c>
      <c r="AF108" s="90">
        <v>0</v>
      </c>
      <c r="AG108" s="91">
        <v>0</v>
      </c>
      <c r="AH108" s="89">
        <v>0</v>
      </c>
      <c r="AI108" s="90">
        <v>0</v>
      </c>
      <c r="AJ108" s="91">
        <v>0</v>
      </c>
      <c r="AK108" s="89">
        <v>0</v>
      </c>
      <c r="AL108" s="90">
        <v>0</v>
      </c>
      <c r="AM108" s="91">
        <v>0</v>
      </c>
      <c r="AN108" s="101">
        <v>0</v>
      </c>
      <c r="AO108" s="100">
        <v>0</v>
      </c>
      <c r="AP108" s="91">
        <v>0</v>
      </c>
      <c r="AQ108" s="101">
        <v>0</v>
      </c>
      <c r="AR108" s="100">
        <v>0</v>
      </c>
      <c r="AS108" s="91">
        <v>0</v>
      </c>
      <c r="AT108" s="101">
        <v>0</v>
      </c>
      <c r="AU108" s="100">
        <v>0</v>
      </c>
      <c r="AV108" s="91">
        <v>0</v>
      </c>
    </row>
    <row r="109" spans="1:48" x14ac:dyDescent="0.25">
      <c r="A109" s="176"/>
      <c r="B109" s="95" t="s">
        <v>532</v>
      </c>
      <c r="C109" s="96">
        <v>121</v>
      </c>
      <c r="D109" s="57">
        <v>3.5000000000000003E-2</v>
      </c>
      <c r="E109" s="57" t="s">
        <v>522</v>
      </c>
      <c r="F109" s="49">
        <v>37098</v>
      </c>
      <c r="G109" s="49">
        <v>39934</v>
      </c>
      <c r="H109" s="58" t="s">
        <v>533</v>
      </c>
      <c r="I109" s="46">
        <f t="shared" ref="I109" si="39">M109+P109+S109+V109+Y109+AB109+AE109+AH109+AK109+AN109+AQ109+AT109</f>
        <v>0</v>
      </c>
      <c r="J109" s="15">
        <f t="shared" ref="J109" si="40">N109+Q109+T109+W109+Z109+AC109+AF109+AI109+AL109+AO109+AR109+AU109</f>
        <v>-347.21999999999997</v>
      </c>
      <c r="K109" s="16" t="e">
        <f t="shared" ref="K109" si="41">J109/I109</f>
        <v>#DIV/0!</v>
      </c>
      <c r="L109" s="17">
        <f t="shared" ref="L109" si="42">O109+R109+U109+X109+AA109+AD109+AG109+AJ109+AM109+AP109+AS109+AV109</f>
        <v>-347.21999999999997</v>
      </c>
      <c r="M109" s="89"/>
      <c r="N109" s="90">
        <v>-16.93</v>
      </c>
      <c r="O109" s="91">
        <v>-16.93</v>
      </c>
      <c r="P109" s="89">
        <v>0</v>
      </c>
      <c r="Q109" s="90">
        <v>-44.620000000000005</v>
      </c>
      <c r="R109" s="91">
        <v>-44.620000000000005</v>
      </c>
      <c r="S109" s="89">
        <v>0</v>
      </c>
      <c r="T109" s="90">
        <v>-12.93</v>
      </c>
      <c r="U109" s="91">
        <v>-12.93</v>
      </c>
      <c r="V109" s="89">
        <v>0</v>
      </c>
      <c r="W109" s="90">
        <v>-16.93</v>
      </c>
      <c r="X109" s="91">
        <v>-16.93</v>
      </c>
      <c r="Y109" s="89">
        <v>0</v>
      </c>
      <c r="Z109" s="90">
        <v>-156.17999999999998</v>
      </c>
      <c r="AA109" s="91">
        <v>-156.17999999999998</v>
      </c>
      <c r="AB109" s="89">
        <v>0</v>
      </c>
      <c r="AC109" s="90">
        <v>0</v>
      </c>
      <c r="AD109" s="91">
        <v>0</v>
      </c>
      <c r="AE109" s="89">
        <v>0</v>
      </c>
      <c r="AF109" s="90">
        <v>0</v>
      </c>
      <c r="AG109" s="91">
        <v>0</v>
      </c>
      <c r="AH109" s="89">
        <v>0</v>
      </c>
      <c r="AI109" s="90">
        <v>-99.62</v>
      </c>
      <c r="AJ109" s="91">
        <v>-99.62</v>
      </c>
      <c r="AK109" s="89">
        <v>0</v>
      </c>
      <c r="AL109" s="90">
        <v>0</v>
      </c>
      <c r="AM109" s="91">
        <v>0</v>
      </c>
      <c r="AN109" s="101">
        <v>0</v>
      </c>
      <c r="AO109" s="100">
        <v>0</v>
      </c>
      <c r="AP109" s="91">
        <v>0</v>
      </c>
      <c r="AQ109" s="101">
        <v>0</v>
      </c>
      <c r="AR109" s="100">
        <v>-0.01</v>
      </c>
      <c r="AS109" s="91">
        <v>-0.01</v>
      </c>
      <c r="AT109" s="101">
        <v>0</v>
      </c>
      <c r="AU109" s="100">
        <v>0</v>
      </c>
      <c r="AV109" s="91">
        <v>0</v>
      </c>
    </row>
    <row r="110" spans="1:48" x14ac:dyDescent="0.25">
      <c r="A110" s="168">
        <v>100</v>
      </c>
      <c r="B110" s="95" t="s">
        <v>63</v>
      </c>
      <c r="C110" s="96">
        <v>124</v>
      </c>
      <c r="D110" s="57">
        <v>7.4999999999999997E-2</v>
      </c>
      <c r="E110" s="57" t="s">
        <v>522</v>
      </c>
      <c r="F110" s="49">
        <v>36042</v>
      </c>
      <c r="G110" s="49">
        <v>39569</v>
      </c>
      <c r="H110" s="58" t="s">
        <v>245</v>
      </c>
      <c r="I110" s="46">
        <f t="shared" si="36"/>
        <v>38467.410000000003</v>
      </c>
      <c r="J110" s="15">
        <f t="shared" si="37"/>
        <v>6067.46</v>
      </c>
      <c r="K110" s="16">
        <f t="shared" si="34"/>
        <v>0.15772988095637319</v>
      </c>
      <c r="L110" s="17">
        <f t="shared" si="38"/>
        <v>1085.8700000000001</v>
      </c>
      <c r="M110" s="89">
        <v>4371.3100000000004</v>
      </c>
      <c r="N110" s="90">
        <v>689.49</v>
      </c>
      <c r="O110" s="91">
        <v>18.89</v>
      </c>
      <c r="P110" s="89">
        <v>10781.85</v>
      </c>
      <c r="Q110" s="90">
        <v>1700.62</v>
      </c>
      <c r="R110" s="91">
        <v>652.88</v>
      </c>
      <c r="S110" s="89">
        <v>8582.5300000000007</v>
      </c>
      <c r="T110" s="90">
        <v>1353.72</v>
      </c>
      <c r="U110" s="91">
        <v>-0.66</v>
      </c>
      <c r="V110" s="89">
        <v>8239.65</v>
      </c>
      <c r="W110" s="90">
        <v>1299.6400000000001</v>
      </c>
      <c r="X110" s="91">
        <v>474.89</v>
      </c>
      <c r="Y110" s="89">
        <v>3194.7</v>
      </c>
      <c r="Z110" s="90">
        <v>503.9</v>
      </c>
      <c r="AA110" s="91">
        <v>-17.329999999999998</v>
      </c>
      <c r="AB110" s="89">
        <v>3297.37</v>
      </c>
      <c r="AC110" s="90">
        <v>520.09</v>
      </c>
      <c r="AD110" s="91">
        <v>-42.8</v>
      </c>
      <c r="AE110" s="89">
        <v>0</v>
      </c>
      <c r="AF110" s="90">
        <v>0</v>
      </c>
      <c r="AG110" s="91">
        <v>0</v>
      </c>
      <c r="AH110" s="89">
        <v>0</v>
      </c>
      <c r="AI110" s="90">
        <v>0</v>
      </c>
      <c r="AJ110" s="91">
        <v>0</v>
      </c>
      <c r="AK110" s="89">
        <v>0</v>
      </c>
      <c r="AL110" s="90">
        <v>0</v>
      </c>
      <c r="AM110" s="91">
        <v>0</v>
      </c>
      <c r="AN110" s="101">
        <v>0</v>
      </c>
      <c r="AO110" s="100">
        <v>0</v>
      </c>
      <c r="AP110" s="91">
        <v>0</v>
      </c>
      <c r="AQ110" s="101">
        <v>0</v>
      </c>
      <c r="AR110" s="100">
        <v>0</v>
      </c>
      <c r="AS110" s="91">
        <v>0</v>
      </c>
      <c r="AT110" s="101">
        <v>0</v>
      </c>
      <c r="AU110" s="100">
        <v>0</v>
      </c>
      <c r="AV110" s="91">
        <v>0</v>
      </c>
    </row>
    <row r="111" spans="1:48" x14ac:dyDescent="0.25">
      <c r="A111" s="176">
        <v>101</v>
      </c>
      <c r="B111" s="95" t="s">
        <v>64</v>
      </c>
      <c r="C111" s="96">
        <v>125</v>
      </c>
      <c r="D111" s="57">
        <v>0.52</v>
      </c>
      <c r="E111" s="57" t="s">
        <v>522</v>
      </c>
      <c r="F111" s="49">
        <v>36959</v>
      </c>
      <c r="G111" s="49">
        <v>39934</v>
      </c>
      <c r="H111" s="58" t="s">
        <v>246</v>
      </c>
      <c r="I111" s="46">
        <f t="shared" si="36"/>
        <v>199250.14</v>
      </c>
      <c r="J111" s="15">
        <f t="shared" si="37"/>
        <v>26478.35</v>
      </c>
      <c r="K111" s="16">
        <f t="shared" ref="K111:K165" si="43">J111/I111</f>
        <v>0.13288999445621466</v>
      </c>
      <c r="L111" s="17">
        <f t="shared" si="38"/>
        <v>-647.21999999999991</v>
      </c>
      <c r="M111" s="89">
        <v>143794.39000000001</v>
      </c>
      <c r="N111" s="90">
        <v>19108.84</v>
      </c>
      <c r="O111" s="91">
        <v>-1650.35</v>
      </c>
      <c r="P111" s="89">
        <v>55455.75</v>
      </c>
      <c r="Q111" s="90">
        <v>7369.51</v>
      </c>
      <c r="R111" s="91">
        <v>1003.13</v>
      </c>
      <c r="S111" s="89">
        <v>0</v>
      </c>
      <c r="T111" s="90">
        <v>0</v>
      </c>
      <c r="U111" s="91">
        <v>0</v>
      </c>
      <c r="V111" s="89">
        <v>0</v>
      </c>
      <c r="W111" s="90">
        <v>0</v>
      </c>
      <c r="X111" s="91">
        <v>0</v>
      </c>
      <c r="Y111" s="89">
        <v>0</v>
      </c>
      <c r="Z111" s="90">
        <v>0</v>
      </c>
      <c r="AA111" s="91">
        <v>0</v>
      </c>
      <c r="AB111" s="89">
        <v>0</v>
      </c>
      <c r="AC111" s="90">
        <v>0</v>
      </c>
      <c r="AD111" s="91">
        <v>0</v>
      </c>
      <c r="AE111" s="89">
        <v>0</v>
      </c>
      <c r="AF111" s="90">
        <v>0</v>
      </c>
      <c r="AG111" s="91">
        <v>0</v>
      </c>
      <c r="AH111" s="89">
        <v>0</v>
      </c>
      <c r="AI111" s="90">
        <v>0</v>
      </c>
      <c r="AJ111" s="91">
        <v>0</v>
      </c>
      <c r="AK111" s="89">
        <v>0</v>
      </c>
      <c r="AL111" s="90">
        <v>0</v>
      </c>
      <c r="AM111" s="91">
        <v>0</v>
      </c>
      <c r="AN111" s="101">
        <v>0</v>
      </c>
      <c r="AO111" s="100">
        <v>0</v>
      </c>
      <c r="AP111" s="91">
        <v>0</v>
      </c>
      <c r="AQ111" s="101">
        <v>0</v>
      </c>
      <c r="AR111" s="100">
        <v>0</v>
      </c>
      <c r="AS111" s="91">
        <v>0</v>
      </c>
      <c r="AT111" s="101">
        <v>0</v>
      </c>
      <c r="AU111" s="100">
        <v>0</v>
      </c>
      <c r="AV111" s="91">
        <v>0</v>
      </c>
    </row>
    <row r="112" spans="1:48" x14ac:dyDescent="0.25">
      <c r="A112" s="176">
        <v>102</v>
      </c>
      <c r="B112" s="95" t="s">
        <v>65</v>
      </c>
      <c r="C112" s="96">
        <v>131</v>
      </c>
      <c r="D112" s="57">
        <v>0.02</v>
      </c>
      <c r="E112" s="57" t="s">
        <v>522</v>
      </c>
      <c r="F112" s="49">
        <v>37196</v>
      </c>
      <c r="G112" s="49">
        <v>39539</v>
      </c>
      <c r="H112" s="58" t="s">
        <v>247</v>
      </c>
      <c r="I112" s="46">
        <f t="shared" si="36"/>
        <v>21898.16</v>
      </c>
      <c r="J112" s="15">
        <f t="shared" si="37"/>
        <v>3454</v>
      </c>
      <c r="K112" s="16">
        <f t="shared" si="43"/>
        <v>0.15773014719044887</v>
      </c>
      <c r="L112" s="17">
        <f t="shared" si="38"/>
        <v>481.02999999999992</v>
      </c>
      <c r="M112" s="89">
        <v>8967.16</v>
      </c>
      <c r="N112" s="90">
        <v>1414.39</v>
      </c>
      <c r="O112" s="91">
        <v>113.98</v>
      </c>
      <c r="P112" s="89">
        <v>8188.73</v>
      </c>
      <c r="Q112" s="90">
        <v>1291.6099999999999</v>
      </c>
      <c r="R112" s="91">
        <v>458.84</v>
      </c>
      <c r="S112" s="89">
        <v>4742.2700000000004</v>
      </c>
      <c r="T112" s="90">
        <v>748</v>
      </c>
      <c r="U112" s="91">
        <v>-91.79</v>
      </c>
      <c r="V112" s="89">
        <v>0</v>
      </c>
      <c r="W112" s="90">
        <v>0</v>
      </c>
      <c r="X112" s="91">
        <v>0</v>
      </c>
      <c r="Y112" s="89">
        <v>0</v>
      </c>
      <c r="Z112" s="90">
        <v>0</v>
      </c>
      <c r="AA112" s="91">
        <v>0</v>
      </c>
      <c r="AB112" s="89">
        <v>0</v>
      </c>
      <c r="AC112" s="90">
        <v>0</v>
      </c>
      <c r="AD112" s="91">
        <v>0</v>
      </c>
      <c r="AE112" s="89">
        <v>0</v>
      </c>
      <c r="AF112" s="90">
        <v>0</v>
      </c>
      <c r="AG112" s="91">
        <v>0</v>
      </c>
      <c r="AH112" s="89">
        <v>0</v>
      </c>
      <c r="AI112" s="90">
        <v>0</v>
      </c>
      <c r="AJ112" s="91">
        <v>0</v>
      </c>
      <c r="AK112" s="89">
        <v>0</v>
      </c>
      <c r="AL112" s="90">
        <v>0</v>
      </c>
      <c r="AM112" s="91">
        <v>0</v>
      </c>
      <c r="AN112" s="101">
        <v>0</v>
      </c>
      <c r="AO112" s="100">
        <v>0</v>
      </c>
      <c r="AP112" s="91">
        <v>0</v>
      </c>
      <c r="AQ112" s="101">
        <v>0</v>
      </c>
      <c r="AR112" s="100">
        <v>0</v>
      </c>
      <c r="AS112" s="91">
        <v>0</v>
      </c>
      <c r="AT112" s="101">
        <v>0</v>
      </c>
      <c r="AU112" s="100">
        <v>0</v>
      </c>
      <c r="AV112" s="91">
        <v>0</v>
      </c>
    </row>
    <row r="113" spans="1:48" x14ac:dyDescent="0.25">
      <c r="A113" s="168">
        <v>103</v>
      </c>
      <c r="B113" s="95" t="s">
        <v>66</v>
      </c>
      <c r="C113" s="96">
        <v>130</v>
      </c>
      <c r="D113" s="57">
        <v>0.03</v>
      </c>
      <c r="E113" s="57" t="s">
        <v>522</v>
      </c>
      <c r="F113" s="49">
        <v>36860</v>
      </c>
      <c r="G113" s="49">
        <v>39539</v>
      </c>
      <c r="H113" s="58" t="s">
        <v>248</v>
      </c>
      <c r="I113" s="46">
        <f t="shared" si="36"/>
        <v>16377.02</v>
      </c>
      <c r="J113" s="15">
        <f t="shared" si="37"/>
        <v>2583.15</v>
      </c>
      <c r="K113" s="16">
        <f t="shared" si="43"/>
        <v>0.15773016092060704</v>
      </c>
      <c r="L113" s="17">
        <f t="shared" si="38"/>
        <v>292.68</v>
      </c>
      <c r="M113" s="89">
        <v>5716.53</v>
      </c>
      <c r="N113" s="90">
        <v>901.67</v>
      </c>
      <c r="O113" s="91">
        <v>79.319999999999993</v>
      </c>
      <c r="P113" s="89">
        <v>5010.53</v>
      </c>
      <c r="Q113" s="90">
        <v>790.31</v>
      </c>
      <c r="R113" s="91">
        <v>268.69</v>
      </c>
      <c r="S113" s="89">
        <v>5649.96</v>
      </c>
      <c r="T113" s="90">
        <v>891.17</v>
      </c>
      <c r="U113" s="91">
        <v>-55.33</v>
      </c>
      <c r="V113" s="89">
        <v>0</v>
      </c>
      <c r="W113" s="90">
        <v>0</v>
      </c>
      <c r="X113" s="91">
        <v>0</v>
      </c>
      <c r="Y113" s="89">
        <v>0</v>
      </c>
      <c r="Z113" s="90">
        <v>0</v>
      </c>
      <c r="AA113" s="91">
        <v>0</v>
      </c>
      <c r="AB113" s="89">
        <v>0</v>
      </c>
      <c r="AC113" s="90">
        <v>0</v>
      </c>
      <c r="AD113" s="91">
        <v>0</v>
      </c>
      <c r="AE113" s="89">
        <v>0</v>
      </c>
      <c r="AF113" s="90">
        <v>0</v>
      </c>
      <c r="AG113" s="91">
        <v>0</v>
      </c>
      <c r="AH113" s="89">
        <v>0</v>
      </c>
      <c r="AI113" s="90">
        <v>0</v>
      </c>
      <c r="AJ113" s="91">
        <v>0</v>
      </c>
      <c r="AK113" s="89">
        <v>0</v>
      </c>
      <c r="AL113" s="90">
        <v>0</v>
      </c>
      <c r="AM113" s="91">
        <v>0</v>
      </c>
      <c r="AN113" s="101">
        <v>0</v>
      </c>
      <c r="AO113" s="100">
        <v>0</v>
      </c>
      <c r="AP113" s="91">
        <v>0</v>
      </c>
      <c r="AQ113" s="101">
        <v>0</v>
      </c>
      <c r="AR113" s="100">
        <v>0</v>
      </c>
      <c r="AS113" s="91">
        <v>0</v>
      </c>
      <c r="AT113" s="101">
        <v>0</v>
      </c>
      <c r="AU113" s="100">
        <v>0</v>
      </c>
      <c r="AV113" s="91">
        <v>0</v>
      </c>
    </row>
    <row r="114" spans="1:48" x14ac:dyDescent="0.25">
      <c r="A114" s="176">
        <v>104</v>
      </c>
      <c r="B114" s="95" t="s">
        <v>481</v>
      </c>
      <c r="C114" s="96">
        <v>352</v>
      </c>
      <c r="D114" s="57">
        <v>9.1999999999999998E-2</v>
      </c>
      <c r="E114" s="57" t="s">
        <v>522</v>
      </c>
      <c r="F114" s="49">
        <v>35727</v>
      </c>
      <c r="G114" s="49">
        <v>39387</v>
      </c>
      <c r="H114" s="58" t="s">
        <v>249</v>
      </c>
      <c r="I114" s="46">
        <f t="shared" si="36"/>
        <v>105346.61000000002</v>
      </c>
      <c r="J114" s="15">
        <f t="shared" si="37"/>
        <v>-52541.100000000006</v>
      </c>
      <c r="K114" s="16">
        <f t="shared" si="43"/>
        <v>-0.49874504742013054</v>
      </c>
      <c r="L114" s="17">
        <f t="shared" si="38"/>
        <v>-65899.98000000001</v>
      </c>
      <c r="M114" s="89">
        <v>39747.360000000001</v>
      </c>
      <c r="N114" s="90">
        <v>6223.64</v>
      </c>
      <c r="O114" s="91">
        <v>658.2</v>
      </c>
      <c r="P114" s="89">
        <v>36415.96</v>
      </c>
      <c r="Q114" s="90">
        <v>5702.01</v>
      </c>
      <c r="R114" s="91">
        <v>1808.22</v>
      </c>
      <c r="S114" s="89">
        <v>11361.05</v>
      </c>
      <c r="T114" s="90">
        <v>1778.91</v>
      </c>
      <c r="U114" s="91">
        <v>-266.14</v>
      </c>
      <c r="V114" s="89">
        <v>16948.11</v>
      </c>
      <c r="W114" s="90">
        <v>2653.74</v>
      </c>
      <c r="X114" s="91">
        <v>956.95</v>
      </c>
      <c r="Y114" s="89">
        <v>874.13</v>
      </c>
      <c r="Z114" s="90">
        <v>136.87</v>
      </c>
      <c r="AA114" s="91">
        <v>-20.94</v>
      </c>
      <c r="AB114" s="89">
        <v>0</v>
      </c>
      <c r="AC114" s="90">
        <v>0</v>
      </c>
      <c r="AD114" s="91">
        <v>0</v>
      </c>
      <c r="AE114" s="89">
        <v>0</v>
      </c>
      <c r="AF114" s="90">
        <v>0</v>
      </c>
      <c r="AG114" s="91">
        <v>0</v>
      </c>
      <c r="AH114" s="89">
        <v>0</v>
      </c>
      <c r="AI114" s="90">
        <v>-5000</v>
      </c>
      <c r="AJ114" s="91">
        <v>-5000</v>
      </c>
      <c r="AK114" s="89">
        <v>0</v>
      </c>
      <c r="AL114" s="90">
        <v>-5000</v>
      </c>
      <c r="AM114" s="91">
        <v>-5000</v>
      </c>
      <c r="AN114" s="101">
        <v>0</v>
      </c>
      <c r="AO114" s="100">
        <v>-2000</v>
      </c>
      <c r="AP114" s="91">
        <v>-2000</v>
      </c>
      <c r="AQ114" s="101">
        <v>0</v>
      </c>
      <c r="AR114" s="100">
        <v>0</v>
      </c>
      <c r="AS114" s="91">
        <v>0</v>
      </c>
      <c r="AT114" s="101">
        <v>0</v>
      </c>
      <c r="AU114" s="100">
        <v>-57036.270000000004</v>
      </c>
      <c r="AV114" s="91">
        <v>-57036.270000000004</v>
      </c>
    </row>
    <row r="115" spans="1:48" x14ac:dyDescent="0.25">
      <c r="A115" s="176">
        <v>105</v>
      </c>
      <c r="B115" s="95" t="s">
        <v>482</v>
      </c>
      <c r="C115" s="96">
        <v>353</v>
      </c>
      <c r="D115" s="57">
        <v>0.20699999999999999</v>
      </c>
      <c r="E115" s="57" t="s">
        <v>522</v>
      </c>
      <c r="F115" s="49">
        <v>35810</v>
      </c>
      <c r="G115" s="49">
        <v>39387</v>
      </c>
      <c r="H115" s="58" t="s">
        <v>249</v>
      </c>
      <c r="I115" s="46">
        <f t="shared" si="36"/>
        <v>203031.98</v>
      </c>
      <c r="J115" s="15">
        <f t="shared" si="37"/>
        <v>29208.190000000002</v>
      </c>
      <c r="K115" s="16">
        <f t="shared" si="43"/>
        <v>0.14386004608732084</v>
      </c>
      <c r="L115" s="17">
        <f t="shared" si="38"/>
        <v>3560.9300000000003</v>
      </c>
      <c r="M115" s="89">
        <v>88340.72</v>
      </c>
      <c r="N115" s="90">
        <v>12708.7</v>
      </c>
      <c r="O115" s="91">
        <v>175.09</v>
      </c>
      <c r="P115" s="89">
        <v>97685.38</v>
      </c>
      <c r="Q115" s="90">
        <v>14053.02</v>
      </c>
      <c r="R115" s="91">
        <v>3814.13</v>
      </c>
      <c r="S115" s="89">
        <v>17005.88</v>
      </c>
      <c r="T115" s="90">
        <v>2446.4699999999998</v>
      </c>
      <c r="U115" s="91">
        <v>-428.29</v>
      </c>
      <c r="V115" s="89">
        <v>0</v>
      </c>
      <c r="W115" s="90">
        <v>0</v>
      </c>
      <c r="X115" s="91">
        <v>0</v>
      </c>
      <c r="Y115" s="89">
        <v>0</v>
      </c>
      <c r="Z115" s="90">
        <v>0</v>
      </c>
      <c r="AA115" s="91">
        <v>0</v>
      </c>
      <c r="AB115" s="89">
        <v>0</v>
      </c>
      <c r="AC115" s="90">
        <v>0</v>
      </c>
      <c r="AD115" s="91">
        <v>0</v>
      </c>
      <c r="AE115" s="89">
        <v>0</v>
      </c>
      <c r="AF115" s="90">
        <v>0</v>
      </c>
      <c r="AG115" s="91">
        <v>0</v>
      </c>
      <c r="AH115" s="89">
        <v>0</v>
      </c>
      <c r="AI115" s="90">
        <v>0</v>
      </c>
      <c r="AJ115" s="91">
        <v>0</v>
      </c>
      <c r="AK115" s="89">
        <v>0</v>
      </c>
      <c r="AL115" s="90">
        <v>0</v>
      </c>
      <c r="AM115" s="91">
        <v>0</v>
      </c>
      <c r="AN115" s="101">
        <v>0</v>
      </c>
      <c r="AO115" s="100">
        <v>0</v>
      </c>
      <c r="AP115" s="91">
        <v>0</v>
      </c>
      <c r="AQ115" s="101">
        <v>0</v>
      </c>
      <c r="AR115" s="100">
        <v>0</v>
      </c>
      <c r="AS115" s="91">
        <v>0</v>
      </c>
      <c r="AT115" s="101">
        <v>0</v>
      </c>
      <c r="AU115" s="100">
        <v>0</v>
      </c>
      <c r="AV115" s="91">
        <v>0</v>
      </c>
    </row>
    <row r="116" spans="1:48" x14ac:dyDescent="0.25">
      <c r="A116" s="168">
        <v>106</v>
      </c>
      <c r="B116" s="95" t="s">
        <v>67</v>
      </c>
      <c r="C116" s="96">
        <v>133</v>
      </c>
      <c r="D116" s="57">
        <v>0.6</v>
      </c>
      <c r="E116" s="57" t="s">
        <v>522</v>
      </c>
      <c r="F116" s="49">
        <v>37589</v>
      </c>
      <c r="G116" s="49">
        <v>39508</v>
      </c>
      <c r="H116" s="58" t="s">
        <v>349</v>
      </c>
      <c r="I116" s="46">
        <f t="shared" si="36"/>
        <v>403796.87</v>
      </c>
      <c r="J116" s="15">
        <f t="shared" si="37"/>
        <v>55780.5</v>
      </c>
      <c r="K116" s="16">
        <f t="shared" si="43"/>
        <v>0.13814000093660955</v>
      </c>
      <c r="L116" s="17">
        <f t="shared" si="38"/>
        <v>-1225.4899999999998</v>
      </c>
      <c r="M116" s="89">
        <v>215259.51999999999</v>
      </c>
      <c r="N116" s="90">
        <v>29735.95</v>
      </c>
      <c r="O116" s="91">
        <v>-1000.56</v>
      </c>
      <c r="P116" s="89">
        <v>127251.76</v>
      </c>
      <c r="Q116" s="90">
        <v>17578.560000000001</v>
      </c>
      <c r="R116" s="91">
        <v>3427.92</v>
      </c>
      <c r="S116" s="89">
        <v>61285.59</v>
      </c>
      <c r="T116" s="90">
        <v>8465.99</v>
      </c>
      <c r="U116" s="91">
        <v>-3652.85</v>
      </c>
      <c r="V116" s="89">
        <v>0</v>
      </c>
      <c r="W116" s="90">
        <v>0</v>
      </c>
      <c r="X116" s="91">
        <v>0</v>
      </c>
      <c r="Y116" s="89">
        <v>0</v>
      </c>
      <c r="Z116" s="90">
        <v>0</v>
      </c>
      <c r="AA116" s="91">
        <v>0</v>
      </c>
      <c r="AB116" s="89">
        <v>0</v>
      </c>
      <c r="AC116" s="90">
        <v>0</v>
      </c>
      <c r="AD116" s="91">
        <v>0</v>
      </c>
      <c r="AE116" s="89">
        <v>0</v>
      </c>
      <c r="AF116" s="90">
        <v>0</v>
      </c>
      <c r="AG116" s="91">
        <v>0</v>
      </c>
      <c r="AH116" s="89">
        <v>0</v>
      </c>
      <c r="AI116" s="90">
        <v>0</v>
      </c>
      <c r="AJ116" s="91">
        <v>0</v>
      </c>
      <c r="AK116" s="89">
        <v>0</v>
      </c>
      <c r="AL116" s="90">
        <v>0</v>
      </c>
      <c r="AM116" s="91">
        <v>0</v>
      </c>
      <c r="AN116" s="101">
        <v>0</v>
      </c>
      <c r="AO116" s="100">
        <v>0</v>
      </c>
      <c r="AP116" s="91">
        <v>0</v>
      </c>
      <c r="AQ116" s="101">
        <v>0</v>
      </c>
      <c r="AR116" s="100">
        <v>0</v>
      </c>
      <c r="AS116" s="91">
        <v>0</v>
      </c>
      <c r="AT116" s="101">
        <v>0</v>
      </c>
      <c r="AU116" s="100">
        <v>0</v>
      </c>
      <c r="AV116" s="91">
        <v>0</v>
      </c>
    </row>
    <row r="117" spans="1:48" x14ac:dyDescent="0.25">
      <c r="A117" s="176">
        <v>107</v>
      </c>
      <c r="B117" s="95" t="s">
        <v>68</v>
      </c>
      <c r="C117" s="96">
        <v>134</v>
      </c>
      <c r="D117" s="57">
        <v>0.2</v>
      </c>
      <c r="E117" s="57" t="s">
        <v>522</v>
      </c>
      <c r="F117" s="49">
        <v>37099</v>
      </c>
      <c r="G117" s="49">
        <v>39479</v>
      </c>
      <c r="H117" s="58" t="s">
        <v>250</v>
      </c>
      <c r="I117" s="46">
        <f t="shared" si="36"/>
        <v>257475.38</v>
      </c>
      <c r="J117" s="15">
        <f t="shared" si="37"/>
        <v>39365.409999999996</v>
      </c>
      <c r="K117" s="16">
        <f t="shared" si="43"/>
        <v>0.15288999670570444</v>
      </c>
      <c r="L117" s="17">
        <f t="shared" si="38"/>
        <v>4725.2299999999996</v>
      </c>
      <c r="M117" s="89">
        <v>108017.82</v>
      </c>
      <c r="N117" s="90">
        <v>16514.849999999999</v>
      </c>
      <c r="O117" s="91">
        <v>1075.27</v>
      </c>
      <c r="P117" s="89">
        <v>101869.74</v>
      </c>
      <c r="Q117" s="90">
        <v>15574.86</v>
      </c>
      <c r="R117" s="91">
        <v>4786.4399999999996</v>
      </c>
      <c r="S117" s="89">
        <v>47587.82</v>
      </c>
      <c r="T117" s="90">
        <v>7275.7</v>
      </c>
      <c r="U117" s="91">
        <v>-1136.48</v>
      </c>
      <c r="V117" s="89">
        <v>0</v>
      </c>
      <c r="W117" s="90">
        <v>0</v>
      </c>
      <c r="X117" s="91">
        <v>0</v>
      </c>
      <c r="Y117" s="89">
        <v>0</v>
      </c>
      <c r="Z117" s="90">
        <v>0</v>
      </c>
      <c r="AA117" s="91">
        <v>0</v>
      </c>
      <c r="AB117" s="89">
        <v>0</v>
      </c>
      <c r="AC117" s="90">
        <v>0</v>
      </c>
      <c r="AD117" s="91">
        <v>0</v>
      </c>
      <c r="AE117" s="89">
        <v>0</v>
      </c>
      <c r="AF117" s="90">
        <v>0</v>
      </c>
      <c r="AG117" s="91">
        <v>0</v>
      </c>
      <c r="AH117" s="89">
        <v>0</v>
      </c>
      <c r="AI117" s="90">
        <v>0</v>
      </c>
      <c r="AJ117" s="91">
        <v>0</v>
      </c>
      <c r="AK117" s="89">
        <v>0</v>
      </c>
      <c r="AL117" s="90">
        <v>0</v>
      </c>
      <c r="AM117" s="91">
        <v>0</v>
      </c>
      <c r="AN117" s="101">
        <v>0</v>
      </c>
      <c r="AO117" s="100">
        <v>0</v>
      </c>
      <c r="AP117" s="91">
        <v>0</v>
      </c>
      <c r="AQ117" s="101">
        <v>0</v>
      </c>
      <c r="AR117" s="100">
        <v>0</v>
      </c>
      <c r="AS117" s="91">
        <v>0</v>
      </c>
      <c r="AT117" s="101">
        <v>0</v>
      </c>
      <c r="AU117" s="100">
        <v>0</v>
      </c>
      <c r="AV117" s="91">
        <v>0</v>
      </c>
    </row>
    <row r="118" spans="1:48" x14ac:dyDescent="0.25">
      <c r="A118" s="176">
        <v>108</v>
      </c>
      <c r="B118" s="95" t="s">
        <v>69</v>
      </c>
      <c r="C118" s="96">
        <v>135</v>
      </c>
      <c r="D118" s="57">
        <v>0.39600000000000002</v>
      </c>
      <c r="E118" s="57" t="s">
        <v>522</v>
      </c>
      <c r="F118" s="49">
        <v>37244</v>
      </c>
      <c r="G118" s="49">
        <v>39448</v>
      </c>
      <c r="H118" s="58" t="s">
        <v>251</v>
      </c>
      <c r="I118" s="46">
        <f t="shared" si="36"/>
        <v>0</v>
      </c>
      <c r="J118" s="15">
        <f t="shared" si="37"/>
        <v>0</v>
      </c>
      <c r="K118" s="16" t="e">
        <f t="shared" si="43"/>
        <v>#DIV/0!</v>
      </c>
      <c r="L118" s="17">
        <f t="shared" si="38"/>
        <v>0</v>
      </c>
      <c r="M118" s="89">
        <v>0</v>
      </c>
      <c r="N118" s="90">
        <v>0</v>
      </c>
      <c r="O118" s="91">
        <v>0</v>
      </c>
      <c r="P118" s="89">
        <v>0</v>
      </c>
      <c r="Q118" s="90">
        <v>0</v>
      </c>
      <c r="R118" s="91">
        <v>0</v>
      </c>
      <c r="S118" s="89">
        <v>0</v>
      </c>
      <c r="T118" s="90">
        <v>0</v>
      </c>
      <c r="U118" s="91">
        <v>0</v>
      </c>
      <c r="V118" s="89">
        <v>0</v>
      </c>
      <c r="W118" s="90">
        <v>0</v>
      </c>
      <c r="X118" s="91">
        <v>0</v>
      </c>
      <c r="Y118" s="89">
        <v>0</v>
      </c>
      <c r="Z118" s="90">
        <v>0</v>
      </c>
      <c r="AA118" s="91">
        <v>0</v>
      </c>
      <c r="AB118" s="89">
        <v>0</v>
      </c>
      <c r="AC118" s="90">
        <v>0</v>
      </c>
      <c r="AD118" s="91">
        <v>0</v>
      </c>
      <c r="AE118" s="89">
        <v>0</v>
      </c>
      <c r="AF118" s="90">
        <v>0</v>
      </c>
      <c r="AG118" s="91">
        <v>0</v>
      </c>
      <c r="AH118" s="89">
        <v>0</v>
      </c>
      <c r="AI118" s="90">
        <v>0</v>
      </c>
      <c r="AJ118" s="91">
        <v>0</v>
      </c>
      <c r="AK118" s="89">
        <v>0</v>
      </c>
      <c r="AL118" s="90">
        <v>0</v>
      </c>
      <c r="AM118" s="91">
        <v>0</v>
      </c>
      <c r="AN118" s="101">
        <v>0</v>
      </c>
      <c r="AO118" s="100">
        <v>0</v>
      </c>
      <c r="AP118" s="91">
        <v>0</v>
      </c>
      <c r="AQ118" s="101">
        <v>0</v>
      </c>
      <c r="AR118" s="100">
        <v>0</v>
      </c>
      <c r="AS118" s="91">
        <v>0</v>
      </c>
      <c r="AT118" s="101">
        <v>0</v>
      </c>
      <c r="AU118" s="100">
        <v>0</v>
      </c>
      <c r="AV118" s="91">
        <v>0</v>
      </c>
    </row>
    <row r="119" spans="1:48" x14ac:dyDescent="0.25">
      <c r="A119" s="168">
        <v>109</v>
      </c>
      <c r="B119" s="95" t="s">
        <v>70</v>
      </c>
      <c r="C119" s="96">
        <v>143</v>
      </c>
      <c r="D119" s="57">
        <v>0.39</v>
      </c>
      <c r="E119" s="57" t="s">
        <v>522</v>
      </c>
      <c r="F119" s="49">
        <v>36196</v>
      </c>
      <c r="G119" s="49">
        <v>39417</v>
      </c>
      <c r="H119" s="58" t="s">
        <v>252</v>
      </c>
      <c r="I119" s="46">
        <f t="shared" si="36"/>
        <v>336010.88</v>
      </c>
      <c r="J119" s="15">
        <f t="shared" si="37"/>
        <v>48338.520000000004</v>
      </c>
      <c r="K119" s="16">
        <f t="shared" si="43"/>
        <v>0.14385998453383414</v>
      </c>
      <c r="L119" s="17">
        <f t="shared" si="38"/>
        <v>3237.42</v>
      </c>
      <c r="M119" s="89">
        <v>108374.2</v>
      </c>
      <c r="N119" s="90">
        <v>15590.71</v>
      </c>
      <c r="O119" s="91">
        <v>-52.45</v>
      </c>
      <c r="P119" s="89">
        <v>128842.08</v>
      </c>
      <c r="Q119" s="90">
        <v>18535.22</v>
      </c>
      <c r="R119" s="91">
        <v>5507.58</v>
      </c>
      <c r="S119" s="89">
        <v>98794.6</v>
      </c>
      <c r="T119" s="90">
        <v>14212.59</v>
      </c>
      <c r="U119" s="91">
        <v>-2217.71</v>
      </c>
      <c r="V119" s="89">
        <v>0</v>
      </c>
      <c r="W119" s="90">
        <v>0</v>
      </c>
      <c r="X119" s="91">
        <v>0</v>
      </c>
      <c r="Y119" s="89">
        <v>0</v>
      </c>
      <c r="Z119" s="90">
        <v>0</v>
      </c>
      <c r="AA119" s="91">
        <v>0</v>
      </c>
      <c r="AB119" s="89">
        <v>0</v>
      </c>
      <c r="AC119" s="90">
        <v>0</v>
      </c>
      <c r="AD119" s="91">
        <v>0</v>
      </c>
      <c r="AE119" s="89">
        <v>0</v>
      </c>
      <c r="AF119" s="90">
        <v>0</v>
      </c>
      <c r="AG119" s="91">
        <v>0</v>
      </c>
      <c r="AH119" s="89">
        <v>0</v>
      </c>
      <c r="AI119" s="90">
        <v>0</v>
      </c>
      <c r="AJ119" s="91">
        <v>0</v>
      </c>
      <c r="AK119" s="89">
        <v>0</v>
      </c>
      <c r="AL119" s="90">
        <v>0</v>
      </c>
      <c r="AM119" s="91">
        <v>0</v>
      </c>
      <c r="AN119" s="101">
        <v>0</v>
      </c>
      <c r="AO119" s="100">
        <v>0</v>
      </c>
      <c r="AP119" s="91">
        <v>0</v>
      </c>
      <c r="AQ119" s="101">
        <v>0</v>
      </c>
      <c r="AR119" s="100">
        <v>0</v>
      </c>
      <c r="AS119" s="91">
        <v>0</v>
      </c>
      <c r="AT119" s="101">
        <v>0</v>
      </c>
      <c r="AU119" s="100">
        <v>0</v>
      </c>
      <c r="AV119" s="91">
        <v>0</v>
      </c>
    </row>
    <row r="120" spans="1:48" x14ac:dyDescent="0.25">
      <c r="A120" s="176">
        <v>110</v>
      </c>
      <c r="B120" s="95" t="s">
        <v>71</v>
      </c>
      <c r="C120" s="96">
        <v>145</v>
      </c>
      <c r="D120" s="57">
        <v>7.4999999999999997E-2</v>
      </c>
      <c r="E120" s="57" t="s">
        <v>522</v>
      </c>
      <c r="F120" s="49">
        <v>37026</v>
      </c>
      <c r="G120" s="49">
        <v>39934</v>
      </c>
      <c r="H120" s="58" t="s">
        <v>253</v>
      </c>
      <c r="I120" s="46">
        <f t="shared" si="36"/>
        <v>147776.21000000002</v>
      </c>
      <c r="J120" s="15">
        <f t="shared" si="37"/>
        <v>23308.739999999998</v>
      </c>
      <c r="K120" s="16">
        <f t="shared" si="43"/>
        <v>0.15772998915048636</v>
      </c>
      <c r="L120" s="17">
        <f t="shared" si="38"/>
        <v>-891.6899999999996</v>
      </c>
      <c r="M120" s="89">
        <v>25334.080000000002</v>
      </c>
      <c r="N120" s="90">
        <v>3995.94</v>
      </c>
      <c r="O120" s="91">
        <v>293.99</v>
      </c>
      <c r="P120" s="89">
        <v>31405.97</v>
      </c>
      <c r="Q120" s="90">
        <v>4953.66</v>
      </c>
      <c r="R120" s="91">
        <v>1630.72</v>
      </c>
      <c r="S120" s="89">
        <v>21929.88</v>
      </c>
      <c r="T120" s="90">
        <v>3459</v>
      </c>
      <c r="U120" s="91">
        <v>-94.46</v>
      </c>
      <c r="V120" s="89">
        <v>17043.41</v>
      </c>
      <c r="W120" s="90">
        <v>2688.26</v>
      </c>
      <c r="X120" s="91">
        <v>1108.98</v>
      </c>
      <c r="Y120" s="89">
        <v>5779.2</v>
      </c>
      <c r="Z120" s="90">
        <v>911.55</v>
      </c>
      <c r="AA120" s="91">
        <v>-69.97</v>
      </c>
      <c r="AB120" s="89">
        <v>11266.99</v>
      </c>
      <c r="AC120" s="90">
        <v>1777.14</v>
      </c>
      <c r="AD120" s="91">
        <v>-436.04</v>
      </c>
      <c r="AE120" s="89">
        <v>2497.42</v>
      </c>
      <c r="AF120" s="90">
        <v>393.92</v>
      </c>
      <c r="AG120" s="91">
        <v>-402.37</v>
      </c>
      <c r="AH120" s="89">
        <v>7606.59</v>
      </c>
      <c r="AI120" s="90">
        <v>1199.79</v>
      </c>
      <c r="AJ120" s="91">
        <v>-1975.35</v>
      </c>
      <c r="AK120" s="89">
        <v>542.23</v>
      </c>
      <c r="AL120" s="90">
        <v>85.53</v>
      </c>
      <c r="AM120" s="91">
        <v>-89.57</v>
      </c>
      <c r="AN120" s="101">
        <v>2169.21</v>
      </c>
      <c r="AO120" s="100">
        <v>342.15</v>
      </c>
      <c r="AP120" s="91">
        <v>-0.75</v>
      </c>
      <c r="AQ120" s="101">
        <v>9366.01</v>
      </c>
      <c r="AR120" s="100">
        <v>1477.3</v>
      </c>
      <c r="AS120" s="91">
        <v>-621.33000000000004</v>
      </c>
      <c r="AT120" s="101">
        <v>12835.22</v>
      </c>
      <c r="AU120" s="100">
        <v>2024.5</v>
      </c>
      <c r="AV120" s="91">
        <v>-235.54</v>
      </c>
    </row>
    <row r="121" spans="1:48" x14ac:dyDescent="0.25">
      <c r="A121" s="176">
        <v>111</v>
      </c>
      <c r="B121" s="95" t="s">
        <v>362</v>
      </c>
      <c r="C121" s="96">
        <v>147</v>
      </c>
      <c r="D121" s="57">
        <v>0.19</v>
      </c>
      <c r="E121" s="57" t="s">
        <v>522</v>
      </c>
      <c r="F121" s="49">
        <v>41064</v>
      </c>
      <c r="G121" s="49">
        <v>41064</v>
      </c>
      <c r="H121" s="58" t="s">
        <v>254</v>
      </c>
      <c r="I121" s="46">
        <f t="shared" si="36"/>
        <v>146938.72</v>
      </c>
      <c r="J121" s="15">
        <f t="shared" si="37"/>
        <v>22465.46</v>
      </c>
      <c r="K121" s="16">
        <f t="shared" si="43"/>
        <v>0.15288999386955324</v>
      </c>
      <c r="L121" s="17">
        <f t="shared" si="38"/>
        <v>3054.48</v>
      </c>
      <c r="M121" s="89">
        <v>47593.04</v>
      </c>
      <c r="N121" s="90">
        <v>7276.5</v>
      </c>
      <c r="O121" s="91">
        <v>417.6</v>
      </c>
      <c r="P121" s="89">
        <v>65712.5</v>
      </c>
      <c r="Q121" s="90">
        <v>10046.780000000001</v>
      </c>
      <c r="R121" s="91">
        <v>3247.07</v>
      </c>
      <c r="S121" s="89">
        <v>33633.18</v>
      </c>
      <c r="T121" s="90">
        <v>5142.18</v>
      </c>
      <c r="U121" s="91">
        <v>-610.19000000000005</v>
      </c>
      <c r="V121" s="89">
        <v>0</v>
      </c>
      <c r="W121" s="90">
        <v>0</v>
      </c>
      <c r="X121" s="91">
        <v>0</v>
      </c>
      <c r="Y121" s="89">
        <v>0</v>
      </c>
      <c r="Z121" s="90">
        <v>0</v>
      </c>
      <c r="AA121" s="91">
        <v>0</v>
      </c>
      <c r="AB121" s="89">
        <v>0</v>
      </c>
      <c r="AC121" s="90">
        <v>0</v>
      </c>
      <c r="AD121" s="91">
        <v>0</v>
      </c>
      <c r="AE121" s="89">
        <v>0</v>
      </c>
      <c r="AF121" s="90">
        <v>0</v>
      </c>
      <c r="AG121" s="91">
        <v>0</v>
      </c>
      <c r="AH121" s="89">
        <v>0</v>
      </c>
      <c r="AI121" s="90">
        <v>0</v>
      </c>
      <c r="AJ121" s="91">
        <v>0</v>
      </c>
      <c r="AK121" s="89">
        <v>0</v>
      </c>
      <c r="AL121" s="90">
        <v>0</v>
      </c>
      <c r="AM121" s="91">
        <v>0</v>
      </c>
      <c r="AN121" s="101">
        <v>0</v>
      </c>
      <c r="AO121" s="100">
        <v>0</v>
      </c>
      <c r="AP121" s="91">
        <v>0</v>
      </c>
      <c r="AQ121" s="101">
        <v>0</v>
      </c>
      <c r="AR121" s="100">
        <v>0</v>
      </c>
      <c r="AS121" s="91">
        <v>0</v>
      </c>
      <c r="AT121" s="101">
        <v>0</v>
      </c>
      <c r="AU121" s="100">
        <v>0</v>
      </c>
      <c r="AV121" s="91">
        <v>0</v>
      </c>
    </row>
    <row r="122" spans="1:48" x14ac:dyDescent="0.25">
      <c r="A122" s="168">
        <v>112</v>
      </c>
      <c r="B122" s="95" t="s">
        <v>72</v>
      </c>
      <c r="C122" s="96">
        <v>371</v>
      </c>
      <c r="D122" s="94">
        <v>0.11</v>
      </c>
      <c r="E122" s="94" t="s">
        <v>522</v>
      </c>
      <c r="F122" s="171">
        <v>41670</v>
      </c>
      <c r="G122" s="171">
        <v>41670</v>
      </c>
      <c r="H122" s="180" t="s">
        <v>350</v>
      </c>
      <c r="I122" s="46">
        <f t="shared" si="36"/>
        <v>126364.58999999998</v>
      </c>
      <c r="J122" s="15">
        <f t="shared" si="37"/>
        <v>19785.91</v>
      </c>
      <c r="K122" s="16">
        <f t="shared" si="43"/>
        <v>0.15657796222818435</v>
      </c>
      <c r="L122" s="17">
        <f t="shared" si="38"/>
        <v>1008.7300000000002</v>
      </c>
      <c r="M122" s="89">
        <v>20460.97</v>
      </c>
      <c r="N122" s="90">
        <v>3203.78</v>
      </c>
      <c r="O122" s="91">
        <v>264.83</v>
      </c>
      <c r="P122" s="89">
        <v>37482.959999999999</v>
      </c>
      <c r="Q122" s="90">
        <v>5869.08</v>
      </c>
      <c r="R122" s="91">
        <v>1950.76</v>
      </c>
      <c r="S122" s="89">
        <v>18292.41</v>
      </c>
      <c r="T122" s="90">
        <v>2864.23</v>
      </c>
      <c r="U122" s="91">
        <v>-74.05</v>
      </c>
      <c r="V122" s="89">
        <v>15447.89</v>
      </c>
      <c r="W122" s="90">
        <v>2418.83</v>
      </c>
      <c r="X122" s="91">
        <v>1000.56</v>
      </c>
      <c r="Y122" s="89">
        <v>2960.98</v>
      </c>
      <c r="Z122" s="90">
        <v>463.63</v>
      </c>
      <c r="AA122" s="91">
        <v>-35.020000000000003</v>
      </c>
      <c r="AB122" s="89">
        <v>9088.68</v>
      </c>
      <c r="AC122" s="90">
        <v>1423.11</v>
      </c>
      <c r="AD122" s="91">
        <v>-336.1</v>
      </c>
      <c r="AE122" s="89">
        <v>544.37</v>
      </c>
      <c r="AF122" s="90">
        <v>85.24</v>
      </c>
      <c r="AG122" s="91">
        <v>-118.97</v>
      </c>
      <c r="AH122" s="89">
        <v>5030.1899999999996</v>
      </c>
      <c r="AI122" s="90">
        <v>787.63</v>
      </c>
      <c r="AJ122" s="91">
        <v>-1267.51</v>
      </c>
      <c r="AK122" s="89">
        <v>0</v>
      </c>
      <c r="AL122" s="90">
        <v>0</v>
      </c>
      <c r="AM122" s="91">
        <v>0</v>
      </c>
      <c r="AN122" s="101">
        <v>668.3</v>
      </c>
      <c r="AO122" s="100">
        <v>104.64</v>
      </c>
      <c r="AP122" s="91">
        <v>36.01</v>
      </c>
      <c r="AQ122" s="101">
        <v>5832.45</v>
      </c>
      <c r="AR122" s="100">
        <v>913.25</v>
      </c>
      <c r="AS122" s="91">
        <v>-438.23</v>
      </c>
      <c r="AT122" s="101">
        <v>10555.39</v>
      </c>
      <c r="AU122" s="100">
        <v>1652.49</v>
      </c>
      <c r="AV122" s="91">
        <v>26.45</v>
      </c>
    </row>
    <row r="123" spans="1:48" x14ac:dyDescent="0.25">
      <c r="A123" s="176">
        <v>113</v>
      </c>
      <c r="B123" s="95" t="s">
        <v>73</v>
      </c>
      <c r="C123" s="96">
        <v>148</v>
      </c>
      <c r="D123" s="57">
        <v>0.2</v>
      </c>
      <c r="E123" s="57" t="s">
        <v>522</v>
      </c>
      <c r="F123" s="49">
        <v>37001</v>
      </c>
      <c r="G123" s="49">
        <v>39448</v>
      </c>
      <c r="H123" s="58" t="s">
        <v>255</v>
      </c>
      <c r="I123" s="46">
        <f t="shared" si="36"/>
        <v>253111.43</v>
      </c>
      <c r="J123" s="15">
        <f t="shared" si="37"/>
        <v>32815.9</v>
      </c>
      <c r="K123" s="16">
        <f t="shared" si="43"/>
        <v>0.12965001224954559</v>
      </c>
      <c r="L123" s="17">
        <f t="shared" si="38"/>
        <v>-1462.55</v>
      </c>
      <c r="M123" s="89">
        <v>106974.68</v>
      </c>
      <c r="N123" s="90">
        <v>13869.27</v>
      </c>
      <c r="O123" s="91">
        <v>-1521.36</v>
      </c>
      <c r="P123" s="89">
        <v>98435.08</v>
      </c>
      <c r="Q123" s="90">
        <v>12762.11</v>
      </c>
      <c r="R123" s="91">
        <v>2397.5700000000002</v>
      </c>
      <c r="S123" s="89">
        <v>47701.67</v>
      </c>
      <c r="T123" s="90">
        <v>6184.52</v>
      </c>
      <c r="U123" s="91">
        <v>-2338.7600000000002</v>
      </c>
      <c r="V123" s="89">
        <v>0</v>
      </c>
      <c r="W123" s="90">
        <v>0</v>
      </c>
      <c r="X123" s="91">
        <v>0</v>
      </c>
      <c r="Y123" s="89">
        <v>0</v>
      </c>
      <c r="Z123" s="90">
        <v>0</v>
      </c>
      <c r="AA123" s="91">
        <v>0</v>
      </c>
      <c r="AB123" s="89">
        <v>0</v>
      </c>
      <c r="AC123" s="90">
        <v>0</v>
      </c>
      <c r="AD123" s="91">
        <v>0</v>
      </c>
      <c r="AE123" s="89">
        <v>0</v>
      </c>
      <c r="AF123" s="90">
        <v>0</v>
      </c>
      <c r="AG123" s="91">
        <v>0</v>
      </c>
      <c r="AH123" s="89">
        <v>0</v>
      </c>
      <c r="AI123" s="90">
        <v>0</v>
      </c>
      <c r="AJ123" s="91">
        <v>0</v>
      </c>
      <c r="AK123" s="89">
        <v>0</v>
      </c>
      <c r="AL123" s="90">
        <v>0</v>
      </c>
      <c r="AM123" s="91">
        <v>0</v>
      </c>
      <c r="AN123" s="101">
        <v>0</v>
      </c>
      <c r="AO123" s="100">
        <v>0</v>
      </c>
      <c r="AP123" s="91">
        <v>0</v>
      </c>
      <c r="AQ123" s="101">
        <v>0</v>
      </c>
      <c r="AR123" s="100">
        <v>0</v>
      </c>
      <c r="AS123" s="91">
        <v>0</v>
      </c>
      <c r="AT123" s="101">
        <v>0</v>
      </c>
      <c r="AU123" s="100">
        <v>0</v>
      </c>
      <c r="AV123" s="91">
        <v>0</v>
      </c>
    </row>
    <row r="124" spans="1:48" x14ac:dyDescent="0.25">
      <c r="A124" s="176">
        <v>114</v>
      </c>
      <c r="B124" s="95" t="s">
        <v>74</v>
      </c>
      <c r="C124" s="96">
        <v>149</v>
      </c>
      <c r="D124" s="57">
        <v>0.15</v>
      </c>
      <c r="E124" s="57" t="s">
        <v>522</v>
      </c>
      <c r="F124" s="49">
        <v>35422</v>
      </c>
      <c r="G124" s="49">
        <v>39508</v>
      </c>
      <c r="H124" s="58" t="s">
        <v>423</v>
      </c>
      <c r="I124" s="46">
        <f t="shared" si="36"/>
        <v>166996.38</v>
      </c>
      <c r="J124" s="15">
        <f t="shared" si="37"/>
        <v>26148.289999999997</v>
      </c>
      <c r="K124" s="16">
        <f t="shared" si="43"/>
        <v>0.15657998095527578</v>
      </c>
      <c r="L124" s="17">
        <f t="shared" si="38"/>
        <v>2586.1</v>
      </c>
      <c r="M124" s="89">
        <v>62096.91</v>
      </c>
      <c r="N124" s="90">
        <v>9723.1299999999992</v>
      </c>
      <c r="O124" s="91">
        <v>743.57</v>
      </c>
      <c r="P124" s="89">
        <v>57221.3</v>
      </c>
      <c r="Q124" s="90">
        <v>8959.7099999999991</v>
      </c>
      <c r="R124" s="91">
        <v>2802.41</v>
      </c>
      <c r="S124" s="89">
        <v>47678.17</v>
      </c>
      <c r="T124" s="90">
        <v>7465.45</v>
      </c>
      <c r="U124" s="91">
        <v>-959.88</v>
      </c>
      <c r="V124" s="89">
        <v>0</v>
      </c>
      <c r="W124" s="90">
        <v>0</v>
      </c>
      <c r="X124" s="91">
        <v>0</v>
      </c>
      <c r="Y124" s="89">
        <v>0</v>
      </c>
      <c r="Z124" s="90">
        <v>0</v>
      </c>
      <c r="AA124" s="91">
        <v>0</v>
      </c>
      <c r="AB124" s="89">
        <v>0</v>
      </c>
      <c r="AC124" s="90">
        <v>0</v>
      </c>
      <c r="AD124" s="91">
        <v>0</v>
      </c>
      <c r="AE124" s="89">
        <v>0</v>
      </c>
      <c r="AF124" s="90">
        <v>0</v>
      </c>
      <c r="AG124" s="91">
        <v>0</v>
      </c>
      <c r="AH124" s="89">
        <v>0</v>
      </c>
      <c r="AI124" s="90">
        <v>0</v>
      </c>
      <c r="AJ124" s="91">
        <v>0</v>
      </c>
      <c r="AK124" s="89">
        <v>0</v>
      </c>
      <c r="AL124" s="90">
        <v>0</v>
      </c>
      <c r="AM124" s="91">
        <v>0</v>
      </c>
      <c r="AN124" s="101">
        <v>0</v>
      </c>
      <c r="AO124" s="100">
        <v>0</v>
      </c>
      <c r="AP124" s="91">
        <v>0</v>
      </c>
      <c r="AQ124" s="101">
        <v>0</v>
      </c>
      <c r="AR124" s="100">
        <v>0</v>
      </c>
      <c r="AS124" s="91">
        <v>0</v>
      </c>
      <c r="AT124" s="101">
        <v>0</v>
      </c>
      <c r="AU124" s="100">
        <v>0</v>
      </c>
      <c r="AV124" s="91">
        <v>0</v>
      </c>
    </row>
    <row r="125" spans="1:48" x14ac:dyDescent="0.25">
      <c r="A125" s="168">
        <v>115</v>
      </c>
      <c r="B125" s="95" t="s">
        <v>75</v>
      </c>
      <c r="C125" s="96">
        <v>154</v>
      </c>
      <c r="D125" s="57">
        <v>0.63</v>
      </c>
      <c r="E125" s="57" t="s">
        <v>522</v>
      </c>
      <c r="F125" s="49">
        <v>34452</v>
      </c>
      <c r="G125" s="49">
        <v>39417</v>
      </c>
      <c r="H125" s="58" t="s">
        <v>256</v>
      </c>
      <c r="I125" s="46">
        <f t="shared" si="36"/>
        <v>402230.01</v>
      </c>
      <c r="J125" s="15">
        <f t="shared" si="37"/>
        <v>54848.090000000011</v>
      </c>
      <c r="K125" s="16">
        <f t="shared" si="43"/>
        <v>0.13636001451010582</v>
      </c>
      <c r="L125" s="17">
        <f t="shared" si="38"/>
        <v>1003.1999999999998</v>
      </c>
      <c r="M125" s="89">
        <v>127971.81</v>
      </c>
      <c r="N125" s="90">
        <v>17450.240000000002</v>
      </c>
      <c r="O125" s="91">
        <v>-707.5</v>
      </c>
      <c r="P125" s="89">
        <v>153858.25</v>
      </c>
      <c r="Q125" s="90">
        <v>20980.11</v>
      </c>
      <c r="R125" s="91">
        <v>5249.29</v>
      </c>
      <c r="S125" s="89">
        <v>120399.95</v>
      </c>
      <c r="T125" s="90">
        <v>16417.740000000002</v>
      </c>
      <c r="U125" s="91">
        <v>-3538.59</v>
      </c>
      <c r="V125" s="89">
        <v>0</v>
      </c>
      <c r="W125" s="90">
        <v>0</v>
      </c>
      <c r="X125" s="91">
        <v>0</v>
      </c>
      <c r="Y125" s="89">
        <v>0</v>
      </c>
      <c r="Z125" s="90">
        <v>0</v>
      </c>
      <c r="AA125" s="91">
        <v>0</v>
      </c>
      <c r="AB125" s="89">
        <v>0</v>
      </c>
      <c r="AC125" s="90">
        <v>0</v>
      </c>
      <c r="AD125" s="91">
        <v>0</v>
      </c>
      <c r="AE125" s="89">
        <v>0</v>
      </c>
      <c r="AF125" s="90">
        <v>0</v>
      </c>
      <c r="AG125" s="91">
        <v>0</v>
      </c>
      <c r="AH125" s="89">
        <v>0</v>
      </c>
      <c r="AI125" s="90">
        <v>0</v>
      </c>
      <c r="AJ125" s="91">
        <v>0</v>
      </c>
      <c r="AK125" s="89">
        <v>0</v>
      </c>
      <c r="AL125" s="90">
        <v>0</v>
      </c>
      <c r="AM125" s="91">
        <v>0</v>
      </c>
      <c r="AN125" s="101">
        <v>0</v>
      </c>
      <c r="AO125" s="100">
        <v>0</v>
      </c>
      <c r="AP125" s="91">
        <v>0</v>
      </c>
      <c r="AQ125" s="101">
        <v>0</v>
      </c>
      <c r="AR125" s="100">
        <v>0</v>
      </c>
      <c r="AS125" s="91">
        <v>0</v>
      </c>
      <c r="AT125" s="101">
        <v>0</v>
      </c>
      <c r="AU125" s="100">
        <v>0</v>
      </c>
      <c r="AV125" s="91">
        <v>0</v>
      </c>
    </row>
    <row r="126" spans="1:48" x14ac:dyDescent="0.25">
      <c r="A126" s="176">
        <v>116</v>
      </c>
      <c r="B126" s="95" t="s">
        <v>483</v>
      </c>
      <c r="C126" s="96">
        <v>355</v>
      </c>
      <c r="D126" s="57">
        <v>6.0499999999999998E-2</v>
      </c>
      <c r="E126" s="57" t="s">
        <v>522</v>
      </c>
      <c r="F126" s="49">
        <v>36143</v>
      </c>
      <c r="G126" s="49">
        <v>39448</v>
      </c>
      <c r="H126" s="58" t="s">
        <v>257</v>
      </c>
      <c r="I126" s="46">
        <f t="shared" si="36"/>
        <v>69460.819999999992</v>
      </c>
      <c r="J126" s="15">
        <f t="shared" si="37"/>
        <v>10954.960000000003</v>
      </c>
      <c r="K126" s="16">
        <f t="shared" si="43"/>
        <v>0.15771423372197454</v>
      </c>
      <c r="L126" s="17">
        <f t="shared" si="38"/>
        <v>1237.5800000000002</v>
      </c>
      <c r="M126" s="89">
        <v>19530.29</v>
      </c>
      <c r="N126" s="90">
        <v>3080.51</v>
      </c>
      <c r="O126" s="91">
        <v>284.88</v>
      </c>
      <c r="P126" s="89">
        <v>23053.31</v>
      </c>
      <c r="Q126" s="90">
        <v>3636.2</v>
      </c>
      <c r="R126" s="91">
        <v>1181.5</v>
      </c>
      <c r="S126" s="89">
        <v>8997.36</v>
      </c>
      <c r="T126" s="90">
        <v>1419.15</v>
      </c>
      <c r="U126" s="91">
        <v>-147.19999999999999</v>
      </c>
      <c r="V126" s="89">
        <v>8063.31</v>
      </c>
      <c r="W126" s="90">
        <v>1271.83</v>
      </c>
      <c r="X126" s="91">
        <v>467.57</v>
      </c>
      <c r="Y126" s="89">
        <v>2951.49</v>
      </c>
      <c r="Z126" s="90">
        <v>465.54</v>
      </c>
      <c r="AA126" s="91">
        <v>-29.29</v>
      </c>
      <c r="AB126" s="89">
        <v>5298.82</v>
      </c>
      <c r="AC126" s="90">
        <v>835.78</v>
      </c>
      <c r="AD126" s="91">
        <v>-187.85</v>
      </c>
      <c r="AE126" s="89">
        <v>1092.29</v>
      </c>
      <c r="AF126" s="90">
        <v>172.29</v>
      </c>
      <c r="AG126" s="91">
        <v>-150.13</v>
      </c>
      <c r="AH126" s="89">
        <v>357.52</v>
      </c>
      <c r="AI126" s="90">
        <v>56.39</v>
      </c>
      <c r="AJ126" s="91">
        <v>-149.63999999999999</v>
      </c>
      <c r="AK126" s="89">
        <v>116.43</v>
      </c>
      <c r="AL126" s="90">
        <v>18.36</v>
      </c>
      <c r="AM126" s="91">
        <v>-31.17</v>
      </c>
      <c r="AN126" s="101">
        <v>0</v>
      </c>
      <c r="AO126" s="100">
        <v>0</v>
      </c>
      <c r="AP126" s="91">
        <v>0</v>
      </c>
      <c r="AQ126" s="101">
        <v>0</v>
      </c>
      <c r="AR126" s="100">
        <v>0</v>
      </c>
      <c r="AS126" s="91">
        <v>0</v>
      </c>
      <c r="AT126" s="101">
        <v>0</v>
      </c>
      <c r="AU126" s="100">
        <v>-1.0900000000000001</v>
      </c>
      <c r="AV126" s="91">
        <v>-1.0900000000000001</v>
      </c>
    </row>
    <row r="127" spans="1:48" x14ac:dyDescent="0.25">
      <c r="A127" s="176">
        <v>117</v>
      </c>
      <c r="B127" s="95" t="s">
        <v>484</v>
      </c>
      <c r="C127" s="96">
        <v>356</v>
      </c>
      <c r="D127" s="57">
        <v>0.03</v>
      </c>
      <c r="E127" s="57" t="s">
        <v>522</v>
      </c>
      <c r="F127" s="49">
        <v>36130</v>
      </c>
      <c r="G127" s="49">
        <v>39995</v>
      </c>
      <c r="H127" s="58" t="s">
        <v>258</v>
      </c>
      <c r="I127" s="46">
        <f t="shared" si="36"/>
        <v>71820.81</v>
      </c>
      <c r="J127" s="15">
        <f t="shared" si="37"/>
        <v>11328.3</v>
      </c>
      <c r="K127" s="16">
        <f t="shared" si="43"/>
        <v>0.157730050663589</v>
      </c>
      <c r="L127" s="17">
        <f t="shared" si="38"/>
        <v>982.92999999999984</v>
      </c>
      <c r="M127" s="89">
        <v>15255.52</v>
      </c>
      <c r="N127" s="90">
        <v>2406.25</v>
      </c>
      <c r="O127" s="91">
        <v>218.19</v>
      </c>
      <c r="P127" s="89">
        <v>12154.68</v>
      </c>
      <c r="Q127" s="90">
        <v>1917.16</v>
      </c>
      <c r="R127" s="91">
        <v>615.54999999999995</v>
      </c>
      <c r="S127" s="89">
        <v>14602.35</v>
      </c>
      <c r="T127" s="90">
        <v>2303.23</v>
      </c>
      <c r="U127" s="91">
        <v>-137.34</v>
      </c>
      <c r="V127" s="89">
        <v>13562.24</v>
      </c>
      <c r="W127" s="90">
        <v>2139.17</v>
      </c>
      <c r="X127" s="91">
        <v>695.91</v>
      </c>
      <c r="Y127" s="89">
        <v>9253.32</v>
      </c>
      <c r="Z127" s="90">
        <v>1459.53</v>
      </c>
      <c r="AA127" s="91">
        <v>-95.4</v>
      </c>
      <c r="AB127" s="89">
        <v>6992.7</v>
      </c>
      <c r="AC127" s="90">
        <v>1102.96</v>
      </c>
      <c r="AD127" s="91">
        <v>-313.98</v>
      </c>
      <c r="AE127" s="89">
        <v>0</v>
      </c>
      <c r="AF127" s="90">
        <v>0</v>
      </c>
      <c r="AG127" s="91">
        <v>0</v>
      </c>
      <c r="AH127" s="89">
        <v>0</v>
      </c>
      <c r="AI127" s="90">
        <v>0</v>
      </c>
      <c r="AJ127" s="91">
        <v>0</v>
      </c>
      <c r="AK127" s="89">
        <v>0</v>
      </c>
      <c r="AL127" s="90">
        <v>0</v>
      </c>
      <c r="AM127" s="91">
        <v>0</v>
      </c>
      <c r="AN127" s="101">
        <v>0</v>
      </c>
      <c r="AO127" s="100">
        <v>0</v>
      </c>
      <c r="AP127" s="91">
        <v>0</v>
      </c>
      <c r="AQ127" s="101">
        <v>0</v>
      </c>
      <c r="AR127" s="100">
        <v>0</v>
      </c>
      <c r="AS127" s="91">
        <v>0</v>
      </c>
      <c r="AT127" s="101">
        <v>0</v>
      </c>
      <c r="AU127" s="100">
        <v>0</v>
      </c>
      <c r="AV127" s="91">
        <v>0</v>
      </c>
    </row>
    <row r="128" spans="1:48" x14ac:dyDescent="0.25">
      <c r="A128" s="168">
        <v>118</v>
      </c>
      <c r="B128" s="95" t="s">
        <v>76</v>
      </c>
      <c r="C128" s="96">
        <v>155</v>
      </c>
      <c r="D128" s="57">
        <v>0.06</v>
      </c>
      <c r="E128" s="57" t="s">
        <v>522</v>
      </c>
      <c r="F128" s="49">
        <v>36826</v>
      </c>
      <c r="G128" s="49">
        <v>39417</v>
      </c>
      <c r="H128" s="58" t="s">
        <v>259</v>
      </c>
      <c r="I128" s="46">
        <f t="shared" si="36"/>
        <v>210115.66999999998</v>
      </c>
      <c r="J128" s="15">
        <f t="shared" si="37"/>
        <v>33141.550000000003</v>
      </c>
      <c r="K128" s="16">
        <f t="shared" si="43"/>
        <v>0.15773002556163471</v>
      </c>
      <c r="L128" s="17">
        <f t="shared" si="38"/>
        <v>-3105.83</v>
      </c>
      <c r="M128" s="89">
        <v>27450.78</v>
      </c>
      <c r="N128" s="90">
        <v>4329.8100000000004</v>
      </c>
      <c r="O128" s="91">
        <v>388.78</v>
      </c>
      <c r="P128" s="89">
        <v>30933.99</v>
      </c>
      <c r="Q128" s="90">
        <v>4879.22</v>
      </c>
      <c r="R128" s="91">
        <v>1701.19</v>
      </c>
      <c r="S128" s="89">
        <v>31532.89</v>
      </c>
      <c r="T128" s="90">
        <v>4973.68</v>
      </c>
      <c r="U128" s="91">
        <v>-223.59</v>
      </c>
      <c r="V128" s="89">
        <v>28689.91</v>
      </c>
      <c r="W128" s="90">
        <v>4525.26</v>
      </c>
      <c r="X128" s="91">
        <v>1496.5</v>
      </c>
      <c r="Y128" s="89">
        <v>15337.58</v>
      </c>
      <c r="Z128" s="90">
        <v>2419.1999999999998</v>
      </c>
      <c r="AA128" s="91">
        <v>-119.56</v>
      </c>
      <c r="AB128" s="89">
        <v>23364.85</v>
      </c>
      <c r="AC128" s="90">
        <v>3685.34</v>
      </c>
      <c r="AD128" s="91">
        <v>-1154.25</v>
      </c>
      <c r="AE128" s="89">
        <v>9114.8700000000008</v>
      </c>
      <c r="AF128" s="90">
        <v>1437.69</v>
      </c>
      <c r="AG128" s="91">
        <v>-1253.92</v>
      </c>
      <c r="AH128" s="89">
        <v>6945.11</v>
      </c>
      <c r="AI128" s="90">
        <v>1095.45</v>
      </c>
      <c r="AJ128" s="91">
        <v>-1905.09</v>
      </c>
      <c r="AK128" s="89">
        <v>1292.44</v>
      </c>
      <c r="AL128" s="90">
        <v>203.86</v>
      </c>
      <c r="AM128" s="91">
        <v>-257.64999999999998</v>
      </c>
      <c r="AN128" s="101">
        <v>5263.61</v>
      </c>
      <c r="AO128" s="100">
        <v>830.23</v>
      </c>
      <c r="AP128" s="91">
        <v>-86.66</v>
      </c>
      <c r="AQ128" s="101">
        <v>11702.01</v>
      </c>
      <c r="AR128" s="100">
        <v>1845.76</v>
      </c>
      <c r="AS128" s="91">
        <v>-801.01</v>
      </c>
      <c r="AT128" s="101">
        <v>18487.63</v>
      </c>
      <c r="AU128" s="100">
        <v>2916.05</v>
      </c>
      <c r="AV128" s="91">
        <v>-890.57</v>
      </c>
    </row>
    <row r="129" spans="1:48" x14ac:dyDescent="0.25">
      <c r="A129" s="176">
        <v>119</v>
      </c>
      <c r="B129" s="95" t="s">
        <v>77</v>
      </c>
      <c r="C129" s="96">
        <v>156</v>
      </c>
      <c r="D129" s="57">
        <v>0.22</v>
      </c>
      <c r="E129" s="57" t="s">
        <v>522</v>
      </c>
      <c r="F129" s="49">
        <v>37553</v>
      </c>
      <c r="G129" s="49">
        <v>40269</v>
      </c>
      <c r="H129" s="58" t="s">
        <v>260</v>
      </c>
      <c r="I129" s="46">
        <f t="shared" si="36"/>
        <v>290993.71999999997</v>
      </c>
      <c r="J129" s="15">
        <f t="shared" si="37"/>
        <v>41862.350000000006</v>
      </c>
      <c r="K129" s="16">
        <f t="shared" si="43"/>
        <v>0.1438599774593074</v>
      </c>
      <c r="L129" s="17">
        <f t="shared" si="38"/>
        <v>1368.7599999999998</v>
      </c>
      <c r="M129" s="89">
        <v>108846.24</v>
      </c>
      <c r="N129" s="90">
        <v>15658.62</v>
      </c>
      <c r="O129" s="91">
        <v>-208.71</v>
      </c>
      <c r="P129" s="89">
        <v>96481.25</v>
      </c>
      <c r="Q129" s="90">
        <v>13879.79</v>
      </c>
      <c r="R129" s="91">
        <v>3874.45</v>
      </c>
      <c r="S129" s="89">
        <v>85666.23</v>
      </c>
      <c r="T129" s="90">
        <v>12323.94</v>
      </c>
      <c r="U129" s="91">
        <v>-2296.98</v>
      </c>
      <c r="V129" s="89">
        <v>0</v>
      </c>
      <c r="W129" s="90">
        <v>0</v>
      </c>
      <c r="X129" s="91">
        <v>0</v>
      </c>
      <c r="Y129" s="89">
        <v>0</v>
      </c>
      <c r="Z129" s="90">
        <v>0</v>
      </c>
      <c r="AA129" s="91">
        <v>0</v>
      </c>
      <c r="AB129" s="89">
        <v>0</v>
      </c>
      <c r="AC129" s="90">
        <v>0</v>
      </c>
      <c r="AD129" s="91">
        <v>0</v>
      </c>
      <c r="AE129" s="89">
        <v>0</v>
      </c>
      <c r="AF129" s="90">
        <v>0</v>
      </c>
      <c r="AG129" s="91">
        <v>0</v>
      </c>
      <c r="AH129" s="89">
        <v>0</v>
      </c>
      <c r="AI129" s="90">
        <v>0</v>
      </c>
      <c r="AJ129" s="91">
        <v>0</v>
      </c>
      <c r="AK129" s="89">
        <v>0</v>
      </c>
      <c r="AL129" s="90">
        <v>0</v>
      </c>
      <c r="AM129" s="91">
        <v>0</v>
      </c>
      <c r="AN129" s="101">
        <v>0</v>
      </c>
      <c r="AO129" s="100">
        <v>0</v>
      </c>
      <c r="AP129" s="91">
        <v>0</v>
      </c>
      <c r="AQ129" s="101">
        <v>0</v>
      </c>
      <c r="AR129" s="100">
        <v>0</v>
      </c>
      <c r="AS129" s="91">
        <v>0</v>
      </c>
      <c r="AT129" s="101">
        <v>0</v>
      </c>
      <c r="AU129" s="100">
        <v>0</v>
      </c>
      <c r="AV129" s="91">
        <v>0</v>
      </c>
    </row>
    <row r="130" spans="1:48" x14ac:dyDescent="0.25">
      <c r="A130" s="176">
        <v>120</v>
      </c>
      <c r="B130" s="95" t="s">
        <v>485</v>
      </c>
      <c r="C130" s="96">
        <v>40</v>
      </c>
      <c r="D130" s="57">
        <v>0.16</v>
      </c>
      <c r="E130" s="57" t="s">
        <v>522</v>
      </c>
      <c r="F130" s="49">
        <v>37599</v>
      </c>
      <c r="G130" s="49">
        <v>39479</v>
      </c>
      <c r="H130" s="58" t="s">
        <v>261</v>
      </c>
      <c r="I130" s="46">
        <f t="shared" si="36"/>
        <v>113327.47</v>
      </c>
      <c r="J130" s="15">
        <f t="shared" si="37"/>
        <v>16686.330000000002</v>
      </c>
      <c r="K130" s="16">
        <f t="shared" si="43"/>
        <v>0.14723994103106688</v>
      </c>
      <c r="L130" s="17">
        <f t="shared" si="38"/>
        <v>2177.3100000000004</v>
      </c>
      <c r="M130" s="89">
        <v>43001.25</v>
      </c>
      <c r="N130" s="90">
        <v>6331.5</v>
      </c>
      <c r="O130" s="91">
        <v>177.28</v>
      </c>
      <c r="P130" s="89">
        <v>53574.59</v>
      </c>
      <c r="Q130" s="90">
        <v>7888.32</v>
      </c>
      <c r="R130" s="91">
        <v>2514.75</v>
      </c>
      <c r="S130" s="89">
        <v>16751.63</v>
      </c>
      <c r="T130" s="90">
        <v>2466.5100000000002</v>
      </c>
      <c r="U130" s="91">
        <v>-514.72</v>
      </c>
      <c r="V130" s="89">
        <v>0</v>
      </c>
      <c r="W130" s="90">
        <v>0</v>
      </c>
      <c r="X130" s="91">
        <v>0</v>
      </c>
      <c r="Y130" s="89">
        <v>0</v>
      </c>
      <c r="Z130" s="90">
        <v>0</v>
      </c>
      <c r="AA130" s="91">
        <v>0</v>
      </c>
      <c r="AB130" s="89">
        <v>0</v>
      </c>
      <c r="AC130" s="90">
        <v>0</v>
      </c>
      <c r="AD130" s="91">
        <v>0</v>
      </c>
      <c r="AE130" s="89">
        <v>0</v>
      </c>
      <c r="AF130" s="90">
        <v>0</v>
      </c>
      <c r="AG130" s="91">
        <v>0</v>
      </c>
      <c r="AH130" s="89">
        <v>0</v>
      </c>
      <c r="AI130" s="90">
        <v>0</v>
      </c>
      <c r="AJ130" s="91">
        <v>0</v>
      </c>
      <c r="AK130" s="89">
        <v>0</v>
      </c>
      <c r="AL130" s="90">
        <v>0</v>
      </c>
      <c r="AM130" s="91">
        <v>0</v>
      </c>
      <c r="AN130" s="101">
        <v>0</v>
      </c>
      <c r="AO130" s="100">
        <v>0</v>
      </c>
      <c r="AP130" s="91">
        <v>0</v>
      </c>
      <c r="AQ130" s="101">
        <v>0</v>
      </c>
      <c r="AR130" s="100">
        <v>0</v>
      </c>
      <c r="AS130" s="91">
        <v>0</v>
      </c>
      <c r="AT130" s="101">
        <v>0</v>
      </c>
      <c r="AU130" s="100">
        <v>0</v>
      </c>
      <c r="AV130" s="91">
        <v>0</v>
      </c>
    </row>
    <row r="131" spans="1:48" x14ac:dyDescent="0.25">
      <c r="A131" s="168">
        <v>121</v>
      </c>
      <c r="B131" s="95" t="s">
        <v>486</v>
      </c>
      <c r="C131" s="96">
        <v>159</v>
      </c>
      <c r="D131" s="57">
        <v>0.08</v>
      </c>
      <c r="E131" s="57" t="s">
        <v>522</v>
      </c>
      <c r="F131" s="49">
        <v>36900</v>
      </c>
      <c r="G131" s="49">
        <v>39934</v>
      </c>
      <c r="H131" s="58" t="s">
        <v>262</v>
      </c>
      <c r="I131" s="46">
        <f t="shared" ref="I131:I158" si="44">M131+P131+S131+V131+Y131+AB131+AE131+AH131+AK131+AN131+AQ131+AT131</f>
        <v>46377.579999999994</v>
      </c>
      <c r="J131" s="15">
        <f t="shared" ref="J131:J158" si="45">N131+Q131+T131+W131+Z131+AC131+AF131+AI131+AL131+AO131+AR131+AU131</f>
        <v>7315.13</v>
      </c>
      <c r="K131" s="16">
        <f t="shared" si="43"/>
        <v>0.15772987723809653</v>
      </c>
      <c r="L131" s="17">
        <f t="shared" ref="L131:L158" si="46">O131+R131+U131+X131+AA131+AD131+AG131+AJ131+AM131+AP131+AS131+AV131</f>
        <v>1508.4199999999998</v>
      </c>
      <c r="M131" s="89">
        <v>15204.05</v>
      </c>
      <c r="N131" s="90">
        <v>2398.13</v>
      </c>
      <c r="O131" s="91">
        <v>219.28</v>
      </c>
      <c r="P131" s="89">
        <v>24160.29</v>
      </c>
      <c r="Q131" s="90">
        <v>3810.8</v>
      </c>
      <c r="R131" s="91">
        <v>1416.3</v>
      </c>
      <c r="S131" s="89">
        <v>7013.24</v>
      </c>
      <c r="T131" s="90">
        <v>1106.2</v>
      </c>
      <c r="U131" s="91">
        <v>-127.16</v>
      </c>
      <c r="V131" s="89">
        <v>0</v>
      </c>
      <c r="W131" s="90">
        <v>0</v>
      </c>
      <c r="X131" s="91">
        <v>0</v>
      </c>
      <c r="Y131" s="89">
        <v>0</v>
      </c>
      <c r="Z131" s="90">
        <v>0</v>
      </c>
      <c r="AA131" s="91">
        <v>0</v>
      </c>
      <c r="AB131" s="89">
        <v>0</v>
      </c>
      <c r="AC131" s="90">
        <v>0</v>
      </c>
      <c r="AD131" s="91">
        <v>0</v>
      </c>
      <c r="AE131" s="89">
        <v>0</v>
      </c>
      <c r="AF131" s="90">
        <v>0</v>
      </c>
      <c r="AG131" s="91">
        <v>0</v>
      </c>
      <c r="AH131" s="89">
        <v>0</v>
      </c>
      <c r="AI131" s="90">
        <v>0</v>
      </c>
      <c r="AJ131" s="91">
        <v>0</v>
      </c>
      <c r="AK131" s="89">
        <v>0</v>
      </c>
      <c r="AL131" s="90">
        <v>0</v>
      </c>
      <c r="AM131" s="91">
        <v>0</v>
      </c>
      <c r="AN131" s="101">
        <v>0</v>
      </c>
      <c r="AO131" s="100">
        <v>0</v>
      </c>
      <c r="AP131" s="91">
        <v>0</v>
      </c>
      <c r="AQ131" s="101">
        <v>0</v>
      </c>
      <c r="AR131" s="100">
        <v>0</v>
      </c>
      <c r="AS131" s="91">
        <v>0</v>
      </c>
      <c r="AT131" s="101">
        <v>0</v>
      </c>
      <c r="AU131" s="100">
        <v>0</v>
      </c>
      <c r="AV131" s="91">
        <v>0</v>
      </c>
    </row>
    <row r="132" spans="1:48" x14ac:dyDescent="0.25">
      <c r="A132" s="176">
        <v>122</v>
      </c>
      <c r="B132" s="95" t="s">
        <v>487</v>
      </c>
      <c r="C132" s="96">
        <v>33</v>
      </c>
      <c r="D132" s="57">
        <v>1.8499999999999999E-2</v>
      </c>
      <c r="E132" s="57" t="s">
        <v>522</v>
      </c>
      <c r="F132" s="49">
        <v>36237</v>
      </c>
      <c r="G132" s="49">
        <v>39600</v>
      </c>
      <c r="H132" s="58" t="s">
        <v>263</v>
      </c>
      <c r="I132" s="46">
        <f t="shared" si="44"/>
        <v>13912.17</v>
      </c>
      <c r="J132" s="15">
        <f t="shared" si="45"/>
        <v>2194.36</v>
      </c>
      <c r="K132" s="16">
        <f t="shared" si="43"/>
        <v>0.15772952745689567</v>
      </c>
      <c r="L132" s="17">
        <f t="shared" si="46"/>
        <v>293.28999999999996</v>
      </c>
      <c r="M132" s="89">
        <v>3544.08</v>
      </c>
      <c r="N132" s="90">
        <v>559.01</v>
      </c>
      <c r="O132" s="91">
        <v>40.700000000000003</v>
      </c>
      <c r="P132" s="89">
        <v>1281.76</v>
      </c>
      <c r="Q132" s="90">
        <v>202.17</v>
      </c>
      <c r="R132" s="91">
        <v>84.19</v>
      </c>
      <c r="S132" s="89">
        <v>3279.16</v>
      </c>
      <c r="T132" s="90">
        <v>517.22</v>
      </c>
      <c r="U132" s="91">
        <v>-40.090000000000003</v>
      </c>
      <c r="V132" s="89">
        <v>3872.83</v>
      </c>
      <c r="W132" s="90">
        <v>610.86</v>
      </c>
      <c r="X132" s="91">
        <v>211.73</v>
      </c>
      <c r="Y132" s="89">
        <v>1934.34</v>
      </c>
      <c r="Z132" s="90">
        <v>305.10000000000002</v>
      </c>
      <c r="AA132" s="91">
        <v>-3.24</v>
      </c>
      <c r="AB132" s="89">
        <v>0</v>
      </c>
      <c r="AC132" s="90">
        <v>0</v>
      </c>
      <c r="AD132" s="91">
        <v>0</v>
      </c>
      <c r="AE132" s="89">
        <v>0</v>
      </c>
      <c r="AF132" s="90">
        <v>0</v>
      </c>
      <c r="AG132" s="91">
        <v>0</v>
      </c>
      <c r="AH132" s="89">
        <v>0</v>
      </c>
      <c r="AI132" s="90">
        <v>0</v>
      </c>
      <c r="AJ132" s="91">
        <v>0</v>
      </c>
      <c r="AK132" s="89">
        <v>0</v>
      </c>
      <c r="AL132" s="90">
        <v>0</v>
      </c>
      <c r="AM132" s="91">
        <v>0</v>
      </c>
      <c r="AN132" s="101">
        <v>0</v>
      </c>
      <c r="AO132" s="100">
        <v>0</v>
      </c>
      <c r="AP132" s="91">
        <v>0</v>
      </c>
      <c r="AQ132" s="101">
        <v>0</v>
      </c>
      <c r="AR132" s="100">
        <v>0</v>
      </c>
      <c r="AS132" s="91">
        <v>0</v>
      </c>
      <c r="AT132" s="101">
        <v>0</v>
      </c>
      <c r="AU132" s="100">
        <v>0</v>
      </c>
      <c r="AV132" s="91">
        <v>0</v>
      </c>
    </row>
    <row r="133" spans="1:48" x14ac:dyDescent="0.25">
      <c r="A133" s="176">
        <v>123</v>
      </c>
      <c r="B133" s="95" t="s">
        <v>78</v>
      </c>
      <c r="C133" s="96">
        <v>164</v>
      </c>
      <c r="D133" s="57">
        <v>0.1163</v>
      </c>
      <c r="E133" s="57" t="s">
        <v>522</v>
      </c>
      <c r="F133" s="49">
        <v>37595</v>
      </c>
      <c r="G133" s="49">
        <v>39448</v>
      </c>
      <c r="H133" s="58" t="s">
        <v>264</v>
      </c>
      <c r="I133" s="46">
        <f t="shared" si="44"/>
        <v>209386.88</v>
      </c>
      <c r="J133" s="15">
        <f t="shared" si="45"/>
        <v>32785.799999999996</v>
      </c>
      <c r="K133" s="16">
        <f t="shared" si="43"/>
        <v>0.15658001112581646</v>
      </c>
      <c r="L133" s="17">
        <f t="shared" si="46"/>
        <v>3543.8399999999997</v>
      </c>
      <c r="M133" s="89">
        <v>33992.26</v>
      </c>
      <c r="N133" s="90">
        <v>5322.51</v>
      </c>
      <c r="O133" s="91">
        <v>456.62</v>
      </c>
      <c r="P133" s="89">
        <v>44840.7</v>
      </c>
      <c r="Q133" s="90">
        <v>7021.16</v>
      </c>
      <c r="R133" s="91">
        <v>2528.0700000000002</v>
      </c>
      <c r="S133" s="89">
        <v>39325.4</v>
      </c>
      <c r="T133" s="90">
        <v>6157.57</v>
      </c>
      <c r="U133" s="91">
        <v>-211.89</v>
      </c>
      <c r="V133" s="89">
        <v>41879</v>
      </c>
      <c r="W133" s="90">
        <v>6557.41</v>
      </c>
      <c r="X133" s="91">
        <v>2247.6799999999998</v>
      </c>
      <c r="Y133" s="89">
        <v>18752.45</v>
      </c>
      <c r="Z133" s="90">
        <v>2936.26</v>
      </c>
      <c r="AA133" s="91">
        <v>-137.41</v>
      </c>
      <c r="AB133" s="89">
        <v>30597.07</v>
      </c>
      <c r="AC133" s="90">
        <v>4790.8900000000003</v>
      </c>
      <c r="AD133" s="91">
        <v>-1339.23</v>
      </c>
      <c r="AE133" s="89">
        <v>0</v>
      </c>
      <c r="AF133" s="90">
        <v>0</v>
      </c>
      <c r="AG133" s="91">
        <v>0</v>
      </c>
      <c r="AH133" s="89">
        <v>0</v>
      </c>
      <c r="AI133" s="90">
        <v>0</v>
      </c>
      <c r="AJ133" s="91">
        <v>0</v>
      </c>
      <c r="AK133" s="89">
        <v>0</v>
      </c>
      <c r="AL133" s="90">
        <v>0</v>
      </c>
      <c r="AM133" s="91">
        <v>0</v>
      </c>
      <c r="AN133" s="101">
        <v>0</v>
      </c>
      <c r="AO133" s="100">
        <v>0</v>
      </c>
      <c r="AP133" s="91">
        <v>0</v>
      </c>
      <c r="AQ133" s="101">
        <v>0</v>
      </c>
      <c r="AR133" s="100">
        <v>0</v>
      </c>
      <c r="AS133" s="91">
        <v>0</v>
      </c>
      <c r="AT133" s="101">
        <v>0</v>
      </c>
      <c r="AU133" s="100">
        <v>0</v>
      </c>
      <c r="AV133" s="91">
        <v>0</v>
      </c>
    </row>
    <row r="134" spans="1:48" x14ac:dyDescent="0.25">
      <c r="A134" s="168">
        <v>124</v>
      </c>
      <c r="B134" s="95" t="s">
        <v>79</v>
      </c>
      <c r="C134" s="96">
        <v>165</v>
      </c>
      <c r="D134" s="57">
        <v>0.3</v>
      </c>
      <c r="E134" s="57" t="s">
        <v>522</v>
      </c>
      <c r="F134" s="49">
        <v>37610</v>
      </c>
      <c r="G134" s="49">
        <v>40269</v>
      </c>
      <c r="H134" s="58" t="s">
        <v>265</v>
      </c>
      <c r="I134" s="46">
        <f t="shared" si="44"/>
        <v>471471.81</v>
      </c>
      <c r="J134" s="15">
        <f t="shared" si="45"/>
        <v>67825.94</v>
      </c>
      <c r="K134" s="16">
        <f t="shared" si="43"/>
        <v>0.1438600114819166</v>
      </c>
      <c r="L134" s="17">
        <f t="shared" si="46"/>
        <v>1969.0499999999997</v>
      </c>
      <c r="M134" s="89">
        <v>164393.07999999999</v>
      </c>
      <c r="N134" s="90">
        <v>23649.59</v>
      </c>
      <c r="O134" s="91">
        <v>-364.61</v>
      </c>
      <c r="P134" s="89">
        <v>148015.23000000001</v>
      </c>
      <c r="Q134" s="90">
        <v>21293.47</v>
      </c>
      <c r="R134" s="91">
        <v>5934.19</v>
      </c>
      <c r="S134" s="89">
        <v>159063.5</v>
      </c>
      <c r="T134" s="90">
        <v>22882.880000000001</v>
      </c>
      <c r="U134" s="91">
        <v>-3600.53</v>
      </c>
      <c r="V134" s="89">
        <v>0</v>
      </c>
      <c r="W134" s="90">
        <v>0</v>
      </c>
      <c r="X134" s="91">
        <v>0</v>
      </c>
      <c r="Y134" s="89">
        <v>0</v>
      </c>
      <c r="Z134" s="90">
        <v>0</v>
      </c>
      <c r="AA134" s="91">
        <v>0</v>
      </c>
      <c r="AB134" s="89">
        <v>0</v>
      </c>
      <c r="AC134" s="90">
        <v>0</v>
      </c>
      <c r="AD134" s="91">
        <v>0</v>
      </c>
      <c r="AE134" s="89">
        <v>0</v>
      </c>
      <c r="AF134" s="90">
        <v>0</v>
      </c>
      <c r="AG134" s="91">
        <v>0</v>
      </c>
      <c r="AH134" s="89">
        <v>0</v>
      </c>
      <c r="AI134" s="90">
        <v>0</v>
      </c>
      <c r="AJ134" s="91">
        <v>0</v>
      </c>
      <c r="AK134" s="89">
        <v>0</v>
      </c>
      <c r="AL134" s="90">
        <v>0</v>
      </c>
      <c r="AM134" s="91">
        <v>0</v>
      </c>
      <c r="AN134" s="101">
        <v>0</v>
      </c>
      <c r="AO134" s="100">
        <v>0</v>
      </c>
      <c r="AP134" s="91">
        <v>0</v>
      </c>
      <c r="AQ134" s="101">
        <v>0</v>
      </c>
      <c r="AR134" s="100">
        <v>0</v>
      </c>
      <c r="AS134" s="91">
        <v>0</v>
      </c>
      <c r="AT134" s="101">
        <v>0</v>
      </c>
      <c r="AU134" s="100">
        <v>0</v>
      </c>
      <c r="AV134" s="91">
        <v>0</v>
      </c>
    </row>
    <row r="135" spans="1:48" x14ac:dyDescent="0.25">
      <c r="A135" s="176">
        <v>125</v>
      </c>
      <c r="B135" s="95" t="s">
        <v>80</v>
      </c>
      <c r="C135" s="96">
        <v>167</v>
      </c>
      <c r="D135" s="57">
        <v>0.112</v>
      </c>
      <c r="E135" s="57" t="s">
        <v>522</v>
      </c>
      <c r="F135" s="49">
        <v>36763</v>
      </c>
      <c r="G135" s="49">
        <v>39569</v>
      </c>
      <c r="H135" s="58" t="s">
        <v>266</v>
      </c>
      <c r="I135" s="46">
        <f t="shared" si="44"/>
        <v>101332.22</v>
      </c>
      <c r="J135" s="15">
        <f t="shared" si="45"/>
        <v>15866.600000000002</v>
      </c>
      <c r="K135" s="16">
        <f t="shared" si="43"/>
        <v>0.15658000979352868</v>
      </c>
      <c r="L135" s="17">
        <f t="shared" si="46"/>
        <v>2272.16</v>
      </c>
      <c r="M135" s="89">
        <v>30602.97</v>
      </c>
      <c r="N135" s="90">
        <v>4791.8100000000004</v>
      </c>
      <c r="O135" s="91">
        <v>365.61</v>
      </c>
      <c r="P135" s="89">
        <v>38396.28</v>
      </c>
      <c r="Q135" s="90">
        <v>6012.09</v>
      </c>
      <c r="R135" s="91">
        <v>1996.62</v>
      </c>
      <c r="S135" s="89">
        <v>32332.97</v>
      </c>
      <c r="T135" s="90">
        <v>5062.7</v>
      </c>
      <c r="U135" s="91">
        <v>-90.07</v>
      </c>
      <c r="V135" s="89">
        <v>0</v>
      </c>
      <c r="W135" s="90">
        <v>0</v>
      </c>
      <c r="X135" s="91">
        <v>0</v>
      </c>
      <c r="Y135" s="89">
        <v>0</v>
      </c>
      <c r="Z135" s="90">
        <v>0</v>
      </c>
      <c r="AA135" s="91">
        <v>0</v>
      </c>
      <c r="AB135" s="89">
        <v>0</v>
      </c>
      <c r="AC135" s="90">
        <v>0</v>
      </c>
      <c r="AD135" s="91">
        <v>0</v>
      </c>
      <c r="AE135" s="89">
        <v>0</v>
      </c>
      <c r="AF135" s="90">
        <v>0</v>
      </c>
      <c r="AG135" s="91">
        <v>0</v>
      </c>
      <c r="AH135" s="89">
        <v>0</v>
      </c>
      <c r="AI135" s="90">
        <v>0</v>
      </c>
      <c r="AJ135" s="91">
        <v>0</v>
      </c>
      <c r="AK135" s="89">
        <v>0</v>
      </c>
      <c r="AL135" s="90">
        <v>0</v>
      </c>
      <c r="AM135" s="91">
        <v>0</v>
      </c>
      <c r="AN135" s="101">
        <v>0</v>
      </c>
      <c r="AO135" s="100">
        <v>0</v>
      </c>
      <c r="AP135" s="91">
        <v>0</v>
      </c>
      <c r="AQ135" s="101">
        <v>0</v>
      </c>
      <c r="AR135" s="100">
        <v>0</v>
      </c>
      <c r="AS135" s="91">
        <v>0</v>
      </c>
      <c r="AT135" s="101">
        <v>0</v>
      </c>
      <c r="AU135" s="100">
        <v>0</v>
      </c>
      <c r="AV135" s="91">
        <v>0</v>
      </c>
    </row>
    <row r="136" spans="1:48" x14ac:dyDescent="0.25">
      <c r="A136" s="176">
        <v>126</v>
      </c>
      <c r="B136" s="95" t="s">
        <v>488</v>
      </c>
      <c r="C136" s="96">
        <v>168</v>
      </c>
      <c r="D136" s="57">
        <v>0.111</v>
      </c>
      <c r="E136" s="57" t="s">
        <v>522</v>
      </c>
      <c r="F136" s="49">
        <v>35925</v>
      </c>
      <c r="G136" s="49">
        <v>39873</v>
      </c>
      <c r="H136" s="58" t="s">
        <v>267</v>
      </c>
      <c r="I136" s="46">
        <f t="shared" si="44"/>
        <v>205041.44999999998</v>
      </c>
      <c r="J136" s="15">
        <f t="shared" si="45"/>
        <v>32105.380000000005</v>
      </c>
      <c r="K136" s="16">
        <f t="shared" si="43"/>
        <v>0.1565799500540013</v>
      </c>
      <c r="L136" s="17">
        <f t="shared" si="46"/>
        <v>-708.44000000000085</v>
      </c>
      <c r="M136" s="89">
        <v>25594.39</v>
      </c>
      <c r="N136" s="90">
        <v>4007.57</v>
      </c>
      <c r="O136" s="91">
        <v>351.26</v>
      </c>
      <c r="P136" s="89">
        <v>31187.81</v>
      </c>
      <c r="Q136" s="90">
        <v>4883.3900000000003</v>
      </c>
      <c r="R136" s="91">
        <v>1803.35</v>
      </c>
      <c r="S136" s="89">
        <v>23126.46</v>
      </c>
      <c r="T136" s="90">
        <v>3621.14</v>
      </c>
      <c r="U136" s="91">
        <v>-122.52</v>
      </c>
      <c r="V136" s="89">
        <v>43903.17</v>
      </c>
      <c r="W136" s="90">
        <v>6874.36</v>
      </c>
      <c r="X136" s="91">
        <v>2549.9699999999998</v>
      </c>
      <c r="Y136" s="89">
        <v>13877.79</v>
      </c>
      <c r="Z136" s="90">
        <v>2172.98</v>
      </c>
      <c r="AA136" s="91">
        <v>-106.09</v>
      </c>
      <c r="AB136" s="89">
        <v>17731.84</v>
      </c>
      <c r="AC136" s="90">
        <v>2776.45</v>
      </c>
      <c r="AD136" s="91">
        <v>-805.85</v>
      </c>
      <c r="AE136" s="89">
        <v>4337.41</v>
      </c>
      <c r="AF136" s="90">
        <v>679.15</v>
      </c>
      <c r="AG136" s="91">
        <v>-587.53</v>
      </c>
      <c r="AH136" s="89">
        <v>6984.62</v>
      </c>
      <c r="AI136" s="90">
        <v>1093.6500000000001</v>
      </c>
      <c r="AJ136" s="91">
        <v>-1986.67</v>
      </c>
      <c r="AK136" s="89">
        <v>3069.26</v>
      </c>
      <c r="AL136" s="90">
        <v>480.58</v>
      </c>
      <c r="AM136" s="91">
        <v>-612.53</v>
      </c>
      <c r="AN136" s="101">
        <v>11304.05</v>
      </c>
      <c r="AO136" s="100">
        <v>1769.99</v>
      </c>
      <c r="AP136" s="91">
        <v>-238.47</v>
      </c>
      <c r="AQ136" s="101">
        <v>11312.55</v>
      </c>
      <c r="AR136" s="100">
        <v>1771.32</v>
      </c>
      <c r="AS136" s="91">
        <v>-588.49</v>
      </c>
      <c r="AT136" s="101">
        <v>12612.1</v>
      </c>
      <c r="AU136" s="100">
        <v>1974.8</v>
      </c>
      <c r="AV136" s="91">
        <v>-364.87</v>
      </c>
    </row>
    <row r="137" spans="1:48" x14ac:dyDescent="0.25">
      <c r="A137" s="168">
        <v>127</v>
      </c>
      <c r="B137" s="95" t="s">
        <v>81</v>
      </c>
      <c r="C137" s="96">
        <v>169</v>
      </c>
      <c r="D137" s="57">
        <v>0.112</v>
      </c>
      <c r="E137" s="57" t="s">
        <v>522</v>
      </c>
      <c r="F137" s="49">
        <v>37573</v>
      </c>
      <c r="G137" s="49">
        <v>39934</v>
      </c>
      <c r="H137" s="58" t="s">
        <v>268</v>
      </c>
      <c r="I137" s="46">
        <f t="shared" si="44"/>
        <v>99637.85</v>
      </c>
      <c r="J137" s="15">
        <f t="shared" si="45"/>
        <v>15601.300000000001</v>
      </c>
      <c r="K137" s="16">
        <f t="shared" si="43"/>
        <v>0.15658005466798008</v>
      </c>
      <c r="L137" s="17">
        <f t="shared" si="46"/>
        <v>2314.1599999999994</v>
      </c>
      <c r="M137" s="89">
        <v>43750.85</v>
      </c>
      <c r="N137" s="90">
        <v>6850.51</v>
      </c>
      <c r="O137" s="91">
        <v>437.78</v>
      </c>
      <c r="P137" s="89">
        <v>42032.87</v>
      </c>
      <c r="Q137" s="90">
        <v>6581.51</v>
      </c>
      <c r="R137" s="91">
        <v>2185.2399999999998</v>
      </c>
      <c r="S137" s="89">
        <v>13854.13</v>
      </c>
      <c r="T137" s="90">
        <v>2169.2800000000002</v>
      </c>
      <c r="U137" s="91">
        <v>-308.86</v>
      </c>
      <c r="V137" s="89">
        <v>0</v>
      </c>
      <c r="W137" s="90">
        <v>0</v>
      </c>
      <c r="X137" s="91">
        <v>0</v>
      </c>
      <c r="Y137" s="89">
        <v>0</v>
      </c>
      <c r="Z137" s="90">
        <v>0</v>
      </c>
      <c r="AA137" s="91">
        <v>0</v>
      </c>
      <c r="AB137" s="89">
        <v>0</v>
      </c>
      <c r="AC137" s="90">
        <v>0</v>
      </c>
      <c r="AD137" s="91">
        <v>0</v>
      </c>
      <c r="AE137" s="89">
        <v>0</v>
      </c>
      <c r="AF137" s="90">
        <v>0</v>
      </c>
      <c r="AG137" s="91">
        <v>0</v>
      </c>
      <c r="AH137" s="89">
        <v>0</v>
      </c>
      <c r="AI137" s="90">
        <v>0</v>
      </c>
      <c r="AJ137" s="91">
        <v>0</v>
      </c>
      <c r="AK137" s="89">
        <v>0</v>
      </c>
      <c r="AL137" s="90">
        <v>0</v>
      </c>
      <c r="AM137" s="91">
        <v>0</v>
      </c>
      <c r="AN137" s="101">
        <v>0</v>
      </c>
      <c r="AO137" s="100">
        <v>0</v>
      </c>
      <c r="AP137" s="91">
        <v>0</v>
      </c>
      <c r="AQ137" s="101">
        <v>0</v>
      </c>
      <c r="AR137" s="100">
        <v>0</v>
      </c>
      <c r="AS137" s="91">
        <v>0</v>
      </c>
      <c r="AT137" s="101">
        <v>0</v>
      </c>
      <c r="AU137" s="100">
        <v>0</v>
      </c>
      <c r="AV137" s="91">
        <v>0</v>
      </c>
    </row>
    <row r="138" spans="1:48" x14ac:dyDescent="0.25">
      <c r="A138" s="176">
        <v>128</v>
      </c>
      <c r="B138" s="95" t="s">
        <v>82</v>
      </c>
      <c r="C138" s="96">
        <v>172</v>
      </c>
      <c r="D138" s="57">
        <v>0.03</v>
      </c>
      <c r="E138" s="57" t="s">
        <v>522</v>
      </c>
      <c r="F138" s="49">
        <v>36096</v>
      </c>
      <c r="G138" s="49">
        <v>39995</v>
      </c>
      <c r="H138" s="58" t="s">
        <v>269</v>
      </c>
      <c r="I138" s="46">
        <f t="shared" si="44"/>
        <v>55046.020000000004</v>
      </c>
      <c r="J138" s="15">
        <f t="shared" si="45"/>
        <v>8682.41</v>
      </c>
      <c r="K138" s="16">
        <f t="shared" si="43"/>
        <v>0.15773002298803798</v>
      </c>
      <c r="L138" s="17">
        <f t="shared" si="46"/>
        <v>1125.8900000000001</v>
      </c>
      <c r="M138" s="89">
        <v>19134.259999999998</v>
      </c>
      <c r="N138" s="90">
        <v>3018.05</v>
      </c>
      <c r="O138" s="91">
        <v>267.94</v>
      </c>
      <c r="P138" s="89">
        <v>19898.93</v>
      </c>
      <c r="Q138" s="90">
        <v>3138.66</v>
      </c>
      <c r="R138" s="91">
        <v>1074.21</v>
      </c>
      <c r="S138" s="89">
        <v>16012.83</v>
      </c>
      <c r="T138" s="90">
        <v>2525.6999999999998</v>
      </c>
      <c r="U138" s="91">
        <v>-216.26</v>
      </c>
      <c r="V138" s="89">
        <v>0</v>
      </c>
      <c r="W138" s="90">
        <v>0</v>
      </c>
      <c r="X138" s="91">
        <v>0</v>
      </c>
      <c r="Y138" s="89">
        <v>0</v>
      </c>
      <c r="Z138" s="90">
        <v>0</v>
      </c>
      <c r="AA138" s="91">
        <v>0</v>
      </c>
      <c r="AB138" s="89">
        <v>0</v>
      </c>
      <c r="AC138" s="90">
        <v>0</v>
      </c>
      <c r="AD138" s="91">
        <v>0</v>
      </c>
      <c r="AE138" s="89">
        <v>0</v>
      </c>
      <c r="AF138" s="90">
        <v>0</v>
      </c>
      <c r="AG138" s="91">
        <v>0</v>
      </c>
      <c r="AH138" s="89">
        <v>0</v>
      </c>
      <c r="AI138" s="90">
        <v>0</v>
      </c>
      <c r="AJ138" s="91">
        <v>0</v>
      </c>
      <c r="AK138" s="89">
        <v>0</v>
      </c>
      <c r="AL138" s="90">
        <v>0</v>
      </c>
      <c r="AM138" s="91">
        <v>0</v>
      </c>
      <c r="AN138" s="101">
        <v>0</v>
      </c>
      <c r="AO138" s="100">
        <v>0</v>
      </c>
      <c r="AP138" s="91">
        <v>0</v>
      </c>
      <c r="AQ138" s="101">
        <v>0</v>
      </c>
      <c r="AR138" s="100">
        <v>0</v>
      </c>
      <c r="AS138" s="91">
        <v>0</v>
      </c>
      <c r="AT138" s="101">
        <v>0</v>
      </c>
      <c r="AU138" s="100">
        <v>0</v>
      </c>
      <c r="AV138" s="91">
        <v>0</v>
      </c>
    </row>
    <row r="139" spans="1:48" x14ac:dyDescent="0.25">
      <c r="A139" s="176">
        <v>129</v>
      </c>
      <c r="B139" s="95" t="s">
        <v>83</v>
      </c>
      <c r="C139" s="96">
        <v>5</v>
      </c>
      <c r="D139" s="57">
        <v>0.8</v>
      </c>
      <c r="E139" s="57" t="s">
        <v>522</v>
      </c>
      <c r="F139" s="49">
        <v>34229</v>
      </c>
      <c r="G139" s="49">
        <v>39387</v>
      </c>
      <c r="H139" s="58" t="s">
        <v>270</v>
      </c>
      <c r="I139" s="46">
        <f t="shared" si="44"/>
        <v>1283106.4999999998</v>
      </c>
      <c r="J139" s="15">
        <f t="shared" si="45"/>
        <v>112669.59999999998</v>
      </c>
      <c r="K139" s="16">
        <f t="shared" si="43"/>
        <v>8.7810014211602852E-2</v>
      </c>
      <c r="L139" s="17">
        <f t="shared" si="46"/>
        <v>-86210.5</v>
      </c>
      <c r="M139" s="89">
        <v>155492.14000000001</v>
      </c>
      <c r="N139" s="90">
        <v>13653.77</v>
      </c>
      <c r="O139" s="91">
        <v>-8901.23</v>
      </c>
      <c r="P139" s="89">
        <v>175121.68</v>
      </c>
      <c r="Q139" s="90">
        <v>15377.44</v>
      </c>
      <c r="R139" s="91">
        <v>-2805.81</v>
      </c>
      <c r="S139" s="89">
        <v>193114.45</v>
      </c>
      <c r="T139" s="90">
        <v>16957.38</v>
      </c>
      <c r="U139" s="91">
        <v>-15352.95</v>
      </c>
      <c r="V139" s="89">
        <v>328758.09999999998</v>
      </c>
      <c r="W139" s="90">
        <v>28868.25</v>
      </c>
      <c r="X139" s="91">
        <v>-4165.58</v>
      </c>
      <c r="Y139" s="89">
        <v>133653.20000000001</v>
      </c>
      <c r="Z139" s="90">
        <v>11736.09</v>
      </c>
      <c r="AA139" s="91">
        <v>-9867.84</v>
      </c>
      <c r="AB139" s="89">
        <v>137714.68</v>
      </c>
      <c r="AC139" s="90">
        <v>12092.73</v>
      </c>
      <c r="AD139" s="91">
        <v>-17712.7</v>
      </c>
      <c r="AE139" s="89">
        <v>26905.42</v>
      </c>
      <c r="AF139" s="90">
        <v>2362.56</v>
      </c>
      <c r="AG139" s="91">
        <v>-6679.91</v>
      </c>
      <c r="AH139" s="89">
        <v>18778.93</v>
      </c>
      <c r="AI139" s="90">
        <v>1648.98</v>
      </c>
      <c r="AJ139" s="91">
        <v>-6400.42</v>
      </c>
      <c r="AK139" s="89">
        <v>27.1</v>
      </c>
      <c r="AL139" s="90">
        <v>2.38</v>
      </c>
      <c r="AM139" s="91">
        <v>-6.9</v>
      </c>
      <c r="AN139" s="101">
        <v>13646.41</v>
      </c>
      <c r="AO139" s="100">
        <v>1198.29</v>
      </c>
      <c r="AP139" s="91">
        <v>-77.5</v>
      </c>
      <c r="AQ139" s="101">
        <v>26643.96</v>
      </c>
      <c r="AR139" s="100">
        <v>2339.61</v>
      </c>
      <c r="AS139" s="91">
        <v>-3727.98</v>
      </c>
      <c r="AT139" s="101">
        <v>73250.429999999993</v>
      </c>
      <c r="AU139" s="100">
        <v>6432.12</v>
      </c>
      <c r="AV139" s="91">
        <v>-10511.68</v>
      </c>
    </row>
    <row r="140" spans="1:48" x14ac:dyDescent="0.25">
      <c r="A140" s="168">
        <v>130</v>
      </c>
      <c r="B140" s="95" t="s">
        <v>84</v>
      </c>
      <c r="C140" s="96">
        <v>4</v>
      </c>
      <c r="D140" s="57">
        <v>0.2</v>
      </c>
      <c r="E140" s="57" t="s">
        <v>522</v>
      </c>
      <c r="F140" s="49">
        <v>36941</v>
      </c>
      <c r="G140" s="49">
        <v>39387</v>
      </c>
      <c r="H140" s="58" t="s">
        <v>271</v>
      </c>
      <c r="I140" s="46">
        <f t="shared" si="44"/>
        <v>494534.97000000003</v>
      </c>
      <c r="J140" s="15">
        <f t="shared" si="45"/>
        <v>75609.469999999987</v>
      </c>
      <c r="K140" s="16">
        <f t="shared" si="43"/>
        <v>0.15289003728088224</v>
      </c>
      <c r="L140" s="17">
        <f t="shared" si="46"/>
        <v>-6067.57</v>
      </c>
      <c r="M140" s="89">
        <v>68775.88</v>
      </c>
      <c r="N140" s="90">
        <v>10515.14</v>
      </c>
      <c r="O140" s="91">
        <v>527.82000000000005</v>
      </c>
      <c r="P140" s="89">
        <v>75580.61</v>
      </c>
      <c r="Q140" s="90">
        <v>11555.52</v>
      </c>
      <c r="R140" s="91">
        <v>3639.05</v>
      </c>
      <c r="S140" s="89">
        <v>90243.61</v>
      </c>
      <c r="T140" s="90">
        <v>13797.35</v>
      </c>
      <c r="U140" s="91">
        <v>-1379.98</v>
      </c>
      <c r="V140" s="89">
        <v>73596.89</v>
      </c>
      <c r="W140" s="90">
        <v>11252.23</v>
      </c>
      <c r="X140" s="91">
        <v>3014.61</v>
      </c>
      <c r="Y140" s="89">
        <v>58546.95</v>
      </c>
      <c r="Z140" s="90">
        <v>8951.24</v>
      </c>
      <c r="AA140" s="91">
        <v>-519.79</v>
      </c>
      <c r="AB140" s="89">
        <v>59407.91</v>
      </c>
      <c r="AC140" s="90">
        <v>9082.8799999999992</v>
      </c>
      <c r="AD140" s="91">
        <v>-3953.81</v>
      </c>
      <c r="AE140" s="89">
        <v>11415.3</v>
      </c>
      <c r="AF140" s="90">
        <v>1745.29</v>
      </c>
      <c r="AG140" s="91">
        <v>-2112.65</v>
      </c>
      <c r="AH140" s="89">
        <v>8032.28</v>
      </c>
      <c r="AI140" s="90">
        <v>1228.06</v>
      </c>
      <c r="AJ140" s="91">
        <v>-2210.19</v>
      </c>
      <c r="AK140" s="89">
        <v>0</v>
      </c>
      <c r="AL140" s="90">
        <v>0</v>
      </c>
      <c r="AM140" s="91">
        <v>0</v>
      </c>
      <c r="AN140" s="101">
        <v>5422.02</v>
      </c>
      <c r="AO140" s="100">
        <v>828.97</v>
      </c>
      <c r="AP140" s="91">
        <v>329.57</v>
      </c>
      <c r="AQ140" s="101">
        <v>11548.28</v>
      </c>
      <c r="AR140" s="100">
        <v>1765.62</v>
      </c>
      <c r="AS140" s="91">
        <v>-855.31</v>
      </c>
      <c r="AT140" s="101">
        <v>31965.24</v>
      </c>
      <c r="AU140" s="100">
        <v>4887.17</v>
      </c>
      <c r="AV140" s="91">
        <v>-2546.89</v>
      </c>
    </row>
    <row r="141" spans="1:48" x14ac:dyDescent="0.25">
      <c r="A141" s="176">
        <v>131</v>
      </c>
      <c r="B141" s="95" t="s">
        <v>85</v>
      </c>
      <c r="C141" s="96">
        <v>6</v>
      </c>
      <c r="D141" s="57">
        <v>0.44</v>
      </c>
      <c r="E141" s="57" t="s">
        <v>522</v>
      </c>
      <c r="F141" s="49">
        <v>35309</v>
      </c>
      <c r="G141" s="49">
        <v>39387</v>
      </c>
      <c r="H141" s="58" t="s">
        <v>272</v>
      </c>
      <c r="I141" s="46">
        <f t="shared" si="44"/>
        <v>1094341.1200000001</v>
      </c>
      <c r="J141" s="15">
        <f t="shared" si="45"/>
        <v>151172.29</v>
      </c>
      <c r="K141" s="16">
        <f t="shared" si="43"/>
        <v>0.13814000702084556</v>
      </c>
      <c r="L141" s="17">
        <f t="shared" si="46"/>
        <v>-38303.12000000001</v>
      </c>
      <c r="M141" s="89">
        <v>83419.509999999995</v>
      </c>
      <c r="N141" s="90">
        <v>11523.57</v>
      </c>
      <c r="O141" s="91">
        <v>-1642.12</v>
      </c>
      <c r="P141" s="89">
        <v>144018.73000000001</v>
      </c>
      <c r="Q141" s="90">
        <v>19894.75</v>
      </c>
      <c r="R141" s="91">
        <v>5121.42</v>
      </c>
      <c r="S141" s="89">
        <v>151591.32999999999</v>
      </c>
      <c r="T141" s="90">
        <v>20940.830000000002</v>
      </c>
      <c r="U141" s="91">
        <v>-4902.3100000000004</v>
      </c>
      <c r="V141" s="89">
        <v>234290.66</v>
      </c>
      <c r="W141" s="90">
        <v>32364.91</v>
      </c>
      <c r="X141" s="91">
        <v>7919.35</v>
      </c>
      <c r="Y141" s="89">
        <v>150939.45000000001</v>
      </c>
      <c r="Z141" s="90">
        <v>20850.78</v>
      </c>
      <c r="AA141" s="91">
        <v>-3293.11</v>
      </c>
      <c r="AB141" s="89">
        <v>152943.35999999999</v>
      </c>
      <c r="AC141" s="90">
        <v>21127.599999999999</v>
      </c>
      <c r="AD141" s="91">
        <v>-12193.42</v>
      </c>
      <c r="AE141" s="89">
        <v>71150.61</v>
      </c>
      <c r="AF141" s="90">
        <v>9828.74</v>
      </c>
      <c r="AG141" s="91">
        <v>-9619.8700000000008</v>
      </c>
      <c r="AH141" s="89">
        <v>52811.17</v>
      </c>
      <c r="AI141" s="90">
        <v>7295.34</v>
      </c>
      <c r="AJ141" s="91">
        <v>-14964.38</v>
      </c>
      <c r="AK141" s="89">
        <v>14056.03</v>
      </c>
      <c r="AL141" s="90">
        <v>1941.7</v>
      </c>
      <c r="AM141" s="91">
        <v>-2992.76</v>
      </c>
      <c r="AN141" s="101">
        <v>9008.11</v>
      </c>
      <c r="AO141" s="100">
        <v>1244.3800000000001</v>
      </c>
      <c r="AP141" s="91">
        <v>-461.68</v>
      </c>
      <c r="AQ141" s="101">
        <v>6485.12</v>
      </c>
      <c r="AR141" s="100">
        <v>895.85</v>
      </c>
      <c r="AS141" s="91">
        <v>-584.37</v>
      </c>
      <c r="AT141" s="101">
        <v>23627.040000000001</v>
      </c>
      <c r="AU141" s="100">
        <v>3263.84</v>
      </c>
      <c r="AV141" s="91">
        <v>-689.87</v>
      </c>
    </row>
    <row r="142" spans="1:48" x14ac:dyDescent="0.25">
      <c r="A142" s="176">
        <v>132</v>
      </c>
      <c r="B142" s="95" t="s">
        <v>86</v>
      </c>
      <c r="C142" s="96">
        <v>191</v>
      </c>
      <c r="D142" s="57">
        <v>6.7000000000000004E-2</v>
      </c>
      <c r="E142" s="57" t="s">
        <v>522</v>
      </c>
      <c r="F142" s="49">
        <v>36970</v>
      </c>
      <c r="G142" s="49">
        <v>39600</v>
      </c>
      <c r="H142" s="58" t="s">
        <v>274</v>
      </c>
      <c r="I142" s="46">
        <f t="shared" si="44"/>
        <v>77476.66</v>
      </c>
      <c r="J142" s="15">
        <f t="shared" si="45"/>
        <v>12220.39</v>
      </c>
      <c r="K142" s="16">
        <f t="shared" si="43"/>
        <v>0.15772995376930291</v>
      </c>
      <c r="L142" s="17">
        <f t="shared" si="46"/>
        <v>1275.8799999999999</v>
      </c>
      <c r="M142" s="89">
        <v>29082.41</v>
      </c>
      <c r="N142" s="90">
        <v>4587.17</v>
      </c>
      <c r="O142" s="91">
        <v>403.52</v>
      </c>
      <c r="P142" s="89">
        <v>21091.18</v>
      </c>
      <c r="Q142" s="90">
        <v>3326.71</v>
      </c>
      <c r="R142" s="91">
        <v>1082.01</v>
      </c>
      <c r="S142" s="89">
        <v>27303.07</v>
      </c>
      <c r="T142" s="90">
        <v>4306.51</v>
      </c>
      <c r="U142" s="91">
        <v>-209.65</v>
      </c>
      <c r="V142" s="89">
        <v>0</v>
      </c>
      <c r="W142" s="90">
        <v>0</v>
      </c>
      <c r="X142" s="91">
        <v>0</v>
      </c>
      <c r="Y142" s="89">
        <v>0</v>
      </c>
      <c r="Z142" s="90">
        <v>0</v>
      </c>
      <c r="AA142" s="91">
        <v>0</v>
      </c>
      <c r="AB142" s="89">
        <v>0</v>
      </c>
      <c r="AC142" s="90">
        <v>0</v>
      </c>
      <c r="AD142" s="91">
        <v>0</v>
      </c>
      <c r="AE142" s="89">
        <v>0</v>
      </c>
      <c r="AF142" s="90">
        <v>0</v>
      </c>
      <c r="AG142" s="91">
        <v>0</v>
      </c>
      <c r="AH142" s="89">
        <v>0</v>
      </c>
      <c r="AI142" s="90">
        <v>0</v>
      </c>
      <c r="AJ142" s="91">
        <v>0</v>
      </c>
      <c r="AK142" s="89">
        <v>0</v>
      </c>
      <c r="AL142" s="90">
        <v>0</v>
      </c>
      <c r="AM142" s="91">
        <v>0</v>
      </c>
      <c r="AN142" s="101">
        <v>0</v>
      </c>
      <c r="AO142" s="100">
        <v>0</v>
      </c>
      <c r="AP142" s="91">
        <v>0</v>
      </c>
      <c r="AQ142" s="101">
        <v>0</v>
      </c>
      <c r="AR142" s="100">
        <v>0</v>
      </c>
      <c r="AS142" s="91">
        <v>0</v>
      </c>
      <c r="AT142" s="101">
        <v>0</v>
      </c>
      <c r="AU142" s="100">
        <v>0</v>
      </c>
      <c r="AV142" s="91">
        <v>0</v>
      </c>
    </row>
    <row r="143" spans="1:48" x14ac:dyDescent="0.25">
      <c r="A143" s="168">
        <v>133</v>
      </c>
      <c r="B143" s="95" t="s">
        <v>87</v>
      </c>
      <c r="C143" s="96">
        <v>193</v>
      </c>
      <c r="D143" s="57">
        <v>0.3</v>
      </c>
      <c r="E143" s="57" t="s">
        <v>522</v>
      </c>
      <c r="F143" s="49">
        <v>35885</v>
      </c>
      <c r="G143" s="49">
        <v>39448</v>
      </c>
      <c r="H143" s="58" t="s">
        <v>275</v>
      </c>
      <c r="I143" s="46">
        <f t="shared" si="44"/>
        <v>490091.33999999997</v>
      </c>
      <c r="J143" s="15">
        <f t="shared" si="45"/>
        <v>68460.86</v>
      </c>
      <c r="K143" s="16">
        <f t="shared" si="43"/>
        <v>0.1396900014597279</v>
      </c>
      <c r="L143" s="17">
        <f t="shared" si="46"/>
        <v>309.07999999999993</v>
      </c>
      <c r="M143" s="89">
        <v>180691.13</v>
      </c>
      <c r="N143" s="90">
        <v>25240.74</v>
      </c>
      <c r="O143" s="91">
        <v>-865.96</v>
      </c>
      <c r="P143" s="89">
        <v>156513.06</v>
      </c>
      <c r="Q143" s="90">
        <v>21863.31</v>
      </c>
      <c r="R143" s="91">
        <v>4887.33</v>
      </c>
      <c r="S143" s="89">
        <v>152887.15</v>
      </c>
      <c r="T143" s="90">
        <v>21356.81</v>
      </c>
      <c r="U143" s="91">
        <v>-3712.29</v>
      </c>
      <c r="V143" s="89">
        <v>0</v>
      </c>
      <c r="W143" s="90">
        <v>0</v>
      </c>
      <c r="X143" s="91">
        <v>0</v>
      </c>
      <c r="Y143" s="89">
        <v>0</v>
      </c>
      <c r="Z143" s="90">
        <v>0</v>
      </c>
      <c r="AA143" s="91">
        <v>0</v>
      </c>
      <c r="AB143" s="89">
        <v>0</v>
      </c>
      <c r="AC143" s="90">
        <v>0</v>
      </c>
      <c r="AD143" s="91">
        <v>0</v>
      </c>
      <c r="AE143" s="89">
        <v>0</v>
      </c>
      <c r="AF143" s="90">
        <v>0</v>
      </c>
      <c r="AG143" s="91">
        <v>0</v>
      </c>
      <c r="AH143" s="89">
        <v>0</v>
      </c>
      <c r="AI143" s="90">
        <v>0</v>
      </c>
      <c r="AJ143" s="91">
        <v>0</v>
      </c>
      <c r="AK143" s="89">
        <v>0</v>
      </c>
      <c r="AL143" s="90">
        <v>0</v>
      </c>
      <c r="AM143" s="91">
        <v>0</v>
      </c>
      <c r="AN143" s="101">
        <v>0</v>
      </c>
      <c r="AO143" s="100">
        <v>0</v>
      </c>
      <c r="AP143" s="91">
        <v>0</v>
      </c>
      <c r="AQ143" s="101">
        <v>0</v>
      </c>
      <c r="AR143" s="100">
        <v>0</v>
      </c>
      <c r="AS143" s="91">
        <v>0</v>
      </c>
      <c r="AT143" s="101">
        <v>0</v>
      </c>
      <c r="AU143" s="100">
        <v>0</v>
      </c>
      <c r="AV143" s="91">
        <v>0</v>
      </c>
    </row>
    <row r="144" spans="1:48" x14ac:dyDescent="0.25">
      <c r="A144" s="176">
        <v>134</v>
      </c>
      <c r="B144" s="95" t="s">
        <v>88</v>
      </c>
      <c r="C144" s="96">
        <v>199</v>
      </c>
      <c r="D144" s="57">
        <v>0.16500000000000001</v>
      </c>
      <c r="E144" s="57" t="s">
        <v>522</v>
      </c>
      <c r="F144" s="49">
        <v>37613</v>
      </c>
      <c r="G144" s="49">
        <v>39934</v>
      </c>
      <c r="H144" s="58" t="s">
        <v>276</v>
      </c>
      <c r="I144" s="46">
        <f t="shared" si="44"/>
        <v>113895.66</v>
      </c>
      <c r="J144" s="15">
        <f t="shared" si="45"/>
        <v>17413.509999999998</v>
      </c>
      <c r="K144" s="16">
        <f t="shared" si="43"/>
        <v>0.15289002232394103</v>
      </c>
      <c r="L144" s="17">
        <f t="shared" si="46"/>
        <v>3085.97</v>
      </c>
      <c r="M144" s="89">
        <v>47312.84</v>
      </c>
      <c r="N144" s="90">
        <v>7233.66</v>
      </c>
      <c r="O144" s="91">
        <v>552.70000000000005</v>
      </c>
      <c r="P144" s="89">
        <v>57071.54</v>
      </c>
      <c r="Q144" s="90">
        <v>8725.67</v>
      </c>
      <c r="R144" s="91">
        <v>2726.16</v>
      </c>
      <c r="S144" s="89">
        <v>9511.2800000000007</v>
      </c>
      <c r="T144" s="90">
        <v>1454.18</v>
      </c>
      <c r="U144" s="91">
        <v>-192.89</v>
      </c>
      <c r="V144" s="89">
        <v>0</v>
      </c>
      <c r="W144" s="90">
        <v>0</v>
      </c>
      <c r="X144" s="91">
        <v>0</v>
      </c>
      <c r="Y144" s="89">
        <v>0</v>
      </c>
      <c r="Z144" s="90">
        <v>0</v>
      </c>
      <c r="AA144" s="91">
        <v>0</v>
      </c>
      <c r="AB144" s="89">
        <v>0</v>
      </c>
      <c r="AC144" s="90">
        <v>0</v>
      </c>
      <c r="AD144" s="91">
        <v>0</v>
      </c>
      <c r="AE144" s="89">
        <v>0</v>
      </c>
      <c r="AF144" s="90">
        <v>0</v>
      </c>
      <c r="AG144" s="91">
        <v>0</v>
      </c>
      <c r="AH144" s="89">
        <v>0</v>
      </c>
      <c r="AI144" s="90">
        <v>0</v>
      </c>
      <c r="AJ144" s="91">
        <v>0</v>
      </c>
      <c r="AK144" s="89">
        <v>0</v>
      </c>
      <c r="AL144" s="90">
        <v>0</v>
      </c>
      <c r="AM144" s="91">
        <v>0</v>
      </c>
      <c r="AN144" s="101">
        <v>0</v>
      </c>
      <c r="AO144" s="100">
        <v>0</v>
      </c>
      <c r="AP144" s="91">
        <v>0</v>
      </c>
      <c r="AQ144" s="101">
        <v>0</v>
      </c>
      <c r="AR144" s="100">
        <v>0</v>
      </c>
      <c r="AS144" s="91">
        <v>0</v>
      </c>
      <c r="AT144" s="101">
        <v>0</v>
      </c>
      <c r="AU144" s="100">
        <v>0</v>
      </c>
      <c r="AV144" s="91">
        <v>0</v>
      </c>
    </row>
    <row r="145" spans="1:48" x14ac:dyDescent="0.25">
      <c r="A145" s="176">
        <v>135</v>
      </c>
      <c r="B145" s="95" t="s">
        <v>89</v>
      </c>
      <c r="C145" s="96">
        <v>200</v>
      </c>
      <c r="D145" s="57">
        <v>0.39500000000000002</v>
      </c>
      <c r="E145" s="57" t="s">
        <v>522</v>
      </c>
      <c r="F145" s="49">
        <v>37568</v>
      </c>
      <c r="G145" s="49">
        <v>39448</v>
      </c>
      <c r="H145" s="58" t="s">
        <v>277</v>
      </c>
      <c r="I145" s="46">
        <f t="shared" si="44"/>
        <v>514868.26</v>
      </c>
      <c r="J145" s="15">
        <f t="shared" si="45"/>
        <v>74068.94</v>
      </c>
      <c r="K145" s="16">
        <f t="shared" si="43"/>
        <v>0.14385998468812197</v>
      </c>
      <c r="L145" s="17">
        <f t="shared" si="46"/>
        <v>-1046.1800000000003</v>
      </c>
      <c r="M145" s="89">
        <v>200835.82</v>
      </c>
      <c r="N145" s="90">
        <v>28892.240000000002</v>
      </c>
      <c r="O145" s="91">
        <v>53.09</v>
      </c>
      <c r="P145" s="89">
        <v>134165.25</v>
      </c>
      <c r="Q145" s="90">
        <v>19301.009999999998</v>
      </c>
      <c r="R145" s="91">
        <v>4599.1099999999997</v>
      </c>
      <c r="S145" s="89">
        <v>179867.19</v>
      </c>
      <c r="T145" s="90">
        <v>25875.69</v>
      </c>
      <c r="U145" s="91">
        <v>-5698.38</v>
      </c>
      <c r="V145" s="89">
        <v>0</v>
      </c>
      <c r="W145" s="90">
        <v>0</v>
      </c>
      <c r="X145" s="91">
        <v>0</v>
      </c>
      <c r="Y145" s="89">
        <v>0</v>
      </c>
      <c r="Z145" s="90">
        <v>0</v>
      </c>
      <c r="AA145" s="91">
        <v>0</v>
      </c>
      <c r="AB145" s="89">
        <v>0</v>
      </c>
      <c r="AC145" s="90">
        <v>0</v>
      </c>
      <c r="AD145" s="91">
        <v>0</v>
      </c>
      <c r="AE145" s="89">
        <v>0</v>
      </c>
      <c r="AF145" s="90">
        <v>0</v>
      </c>
      <c r="AG145" s="91">
        <v>0</v>
      </c>
      <c r="AH145" s="89">
        <v>0</v>
      </c>
      <c r="AI145" s="90">
        <v>0</v>
      </c>
      <c r="AJ145" s="91">
        <v>0</v>
      </c>
      <c r="AK145" s="89">
        <v>0</v>
      </c>
      <c r="AL145" s="90">
        <v>0</v>
      </c>
      <c r="AM145" s="91">
        <v>0</v>
      </c>
      <c r="AN145" s="101">
        <v>0</v>
      </c>
      <c r="AO145" s="100">
        <v>0</v>
      </c>
      <c r="AP145" s="91">
        <v>0</v>
      </c>
      <c r="AQ145" s="101">
        <v>0</v>
      </c>
      <c r="AR145" s="100">
        <v>0</v>
      </c>
      <c r="AS145" s="91">
        <v>0</v>
      </c>
      <c r="AT145" s="101">
        <v>0</v>
      </c>
      <c r="AU145" s="100">
        <v>0</v>
      </c>
      <c r="AV145" s="91">
        <v>0</v>
      </c>
    </row>
    <row r="146" spans="1:48" x14ac:dyDescent="0.25">
      <c r="A146" s="168">
        <v>136</v>
      </c>
      <c r="B146" s="95" t="s">
        <v>540</v>
      </c>
      <c r="C146" s="96">
        <v>201</v>
      </c>
      <c r="D146" s="57">
        <v>0.12</v>
      </c>
      <c r="E146" s="57" t="s">
        <v>522</v>
      </c>
      <c r="F146" s="49">
        <v>34182</v>
      </c>
      <c r="G146" s="49">
        <v>39479</v>
      </c>
      <c r="H146" s="58" t="s">
        <v>278</v>
      </c>
      <c r="I146" s="46">
        <f t="shared" si="44"/>
        <v>244916.77999999997</v>
      </c>
      <c r="J146" s="15">
        <f t="shared" si="45"/>
        <v>37582.47</v>
      </c>
      <c r="K146" s="16">
        <f t="shared" si="43"/>
        <v>0.15344995961485369</v>
      </c>
      <c r="L146" s="17">
        <f t="shared" si="46"/>
        <v>3518.17</v>
      </c>
      <c r="M146" s="89">
        <v>85553.37</v>
      </c>
      <c r="N146" s="90">
        <v>13128.16</v>
      </c>
      <c r="O146" s="91">
        <v>695.35</v>
      </c>
      <c r="P146" s="89">
        <v>78054.17</v>
      </c>
      <c r="Q146" s="90">
        <v>11977.41</v>
      </c>
      <c r="R146" s="91">
        <v>3783.16</v>
      </c>
      <c r="S146" s="89">
        <v>81309.240000000005</v>
      </c>
      <c r="T146" s="90">
        <v>12476.9</v>
      </c>
      <c r="U146" s="91">
        <v>-960.34</v>
      </c>
      <c r="V146" s="89">
        <v>0</v>
      </c>
      <c r="W146" s="90">
        <v>0</v>
      </c>
      <c r="X146" s="91">
        <v>0</v>
      </c>
      <c r="Y146" s="89">
        <v>0</v>
      </c>
      <c r="Z146" s="90">
        <v>0</v>
      </c>
      <c r="AA146" s="91">
        <v>0</v>
      </c>
      <c r="AB146" s="89">
        <v>0</v>
      </c>
      <c r="AC146" s="90">
        <v>0</v>
      </c>
      <c r="AD146" s="91">
        <v>0</v>
      </c>
      <c r="AE146" s="89">
        <v>0</v>
      </c>
      <c r="AF146" s="90">
        <v>0</v>
      </c>
      <c r="AG146" s="91">
        <v>0</v>
      </c>
      <c r="AH146" s="89">
        <v>0</v>
      </c>
      <c r="AI146" s="90">
        <v>0</v>
      </c>
      <c r="AJ146" s="91">
        <v>0</v>
      </c>
      <c r="AK146" s="89">
        <v>0</v>
      </c>
      <c r="AL146" s="90">
        <v>0</v>
      </c>
      <c r="AM146" s="91">
        <v>0</v>
      </c>
      <c r="AN146" s="101">
        <v>0</v>
      </c>
      <c r="AO146" s="100">
        <v>0</v>
      </c>
      <c r="AP146" s="91">
        <v>0</v>
      </c>
      <c r="AQ146" s="101">
        <v>0</v>
      </c>
      <c r="AR146" s="100">
        <v>0</v>
      </c>
      <c r="AS146" s="91">
        <v>0</v>
      </c>
      <c r="AT146" s="101">
        <v>0</v>
      </c>
      <c r="AU146" s="100">
        <v>0</v>
      </c>
      <c r="AV146" s="91">
        <v>0</v>
      </c>
    </row>
    <row r="147" spans="1:48" x14ac:dyDescent="0.25">
      <c r="A147" s="176">
        <v>137</v>
      </c>
      <c r="B147" s="95" t="s">
        <v>489</v>
      </c>
      <c r="C147" s="96">
        <v>202</v>
      </c>
      <c r="D147" s="57">
        <v>0.4</v>
      </c>
      <c r="E147" s="57" t="s">
        <v>522</v>
      </c>
      <c r="F147" s="49">
        <v>35226</v>
      </c>
      <c r="G147" s="49">
        <v>39479</v>
      </c>
      <c r="H147" s="58" t="s">
        <v>279</v>
      </c>
      <c r="I147" s="46">
        <f t="shared" si="44"/>
        <v>646134.22</v>
      </c>
      <c r="J147" s="15">
        <f t="shared" si="45"/>
        <v>86543.22</v>
      </c>
      <c r="K147" s="16">
        <f t="shared" si="43"/>
        <v>0.13394000398245431</v>
      </c>
      <c r="L147" s="17">
        <f t="shared" si="46"/>
        <v>-1689.2500000000005</v>
      </c>
      <c r="M147" s="89">
        <v>258049.4</v>
      </c>
      <c r="N147" s="90">
        <v>34563.14</v>
      </c>
      <c r="O147" s="91">
        <v>-2795.28</v>
      </c>
      <c r="P147" s="89">
        <v>235213.82</v>
      </c>
      <c r="Q147" s="90">
        <v>31504.54</v>
      </c>
      <c r="R147" s="91">
        <v>6820.23</v>
      </c>
      <c r="S147" s="89">
        <v>152871</v>
      </c>
      <c r="T147" s="90">
        <v>20475.54</v>
      </c>
      <c r="U147" s="91">
        <v>-5714.2</v>
      </c>
      <c r="V147" s="89">
        <v>0</v>
      </c>
      <c r="W147" s="90">
        <v>0</v>
      </c>
      <c r="X147" s="91">
        <v>0</v>
      </c>
      <c r="Y147" s="89">
        <v>0</v>
      </c>
      <c r="Z147" s="90">
        <v>0</v>
      </c>
      <c r="AA147" s="91">
        <v>0</v>
      </c>
      <c r="AB147" s="89">
        <v>0</v>
      </c>
      <c r="AC147" s="90">
        <v>0</v>
      </c>
      <c r="AD147" s="91">
        <v>0</v>
      </c>
      <c r="AE147" s="89">
        <v>0</v>
      </c>
      <c r="AF147" s="90">
        <v>0</v>
      </c>
      <c r="AG147" s="91">
        <v>0</v>
      </c>
      <c r="AH147" s="89">
        <v>0</v>
      </c>
      <c r="AI147" s="90">
        <v>0</v>
      </c>
      <c r="AJ147" s="91">
        <v>0</v>
      </c>
      <c r="AK147" s="89">
        <v>0</v>
      </c>
      <c r="AL147" s="90">
        <v>0</v>
      </c>
      <c r="AM147" s="91">
        <v>0</v>
      </c>
      <c r="AN147" s="101">
        <v>0</v>
      </c>
      <c r="AO147" s="100">
        <v>0</v>
      </c>
      <c r="AP147" s="91">
        <v>0</v>
      </c>
      <c r="AQ147" s="101">
        <v>0</v>
      </c>
      <c r="AR147" s="100">
        <v>0</v>
      </c>
      <c r="AS147" s="91">
        <v>0</v>
      </c>
      <c r="AT147" s="101">
        <v>0</v>
      </c>
      <c r="AU147" s="100">
        <v>0</v>
      </c>
      <c r="AV147" s="91">
        <v>0</v>
      </c>
    </row>
    <row r="148" spans="1:48" x14ac:dyDescent="0.25">
      <c r="A148" s="176">
        <v>138</v>
      </c>
      <c r="B148" s="95" t="s">
        <v>490</v>
      </c>
      <c r="C148" s="96">
        <v>203</v>
      </c>
      <c r="D148" s="57">
        <v>0.19700000000000001</v>
      </c>
      <c r="E148" s="57" t="s">
        <v>522</v>
      </c>
      <c r="F148" s="49">
        <v>36875</v>
      </c>
      <c r="G148" s="49">
        <v>39479</v>
      </c>
      <c r="H148" s="58" t="s">
        <v>280</v>
      </c>
      <c r="I148" s="46">
        <f t="shared" si="44"/>
        <v>333607.87</v>
      </c>
      <c r="J148" s="15">
        <f t="shared" si="45"/>
        <v>51005.31</v>
      </c>
      <c r="K148" s="16">
        <f t="shared" si="43"/>
        <v>0.15289000826029672</v>
      </c>
      <c r="L148" s="17">
        <f t="shared" si="46"/>
        <v>4467.6400000000003</v>
      </c>
      <c r="M148" s="89">
        <v>118998.62</v>
      </c>
      <c r="N148" s="90">
        <v>18193.7</v>
      </c>
      <c r="O148" s="91">
        <v>1136.48</v>
      </c>
      <c r="P148" s="89">
        <v>103457.25</v>
      </c>
      <c r="Q148" s="90">
        <v>15817.58</v>
      </c>
      <c r="R148" s="91">
        <v>4918.1899999999996</v>
      </c>
      <c r="S148" s="89">
        <v>111152</v>
      </c>
      <c r="T148" s="90">
        <v>16994.03</v>
      </c>
      <c r="U148" s="91">
        <v>-1587.03</v>
      </c>
      <c r="V148" s="89">
        <v>0</v>
      </c>
      <c r="W148" s="90">
        <v>0</v>
      </c>
      <c r="X148" s="91">
        <v>0</v>
      </c>
      <c r="Y148" s="89">
        <v>0</v>
      </c>
      <c r="Z148" s="90">
        <v>0</v>
      </c>
      <c r="AA148" s="91">
        <v>0</v>
      </c>
      <c r="AB148" s="89">
        <v>0</v>
      </c>
      <c r="AC148" s="90">
        <v>0</v>
      </c>
      <c r="AD148" s="91">
        <v>0</v>
      </c>
      <c r="AE148" s="89">
        <v>0</v>
      </c>
      <c r="AF148" s="90">
        <v>0</v>
      </c>
      <c r="AG148" s="91">
        <v>0</v>
      </c>
      <c r="AH148" s="89">
        <v>0</v>
      </c>
      <c r="AI148" s="90">
        <v>0</v>
      </c>
      <c r="AJ148" s="91">
        <v>0</v>
      </c>
      <c r="AK148" s="89">
        <v>0</v>
      </c>
      <c r="AL148" s="90">
        <v>0</v>
      </c>
      <c r="AM148" s="91">
        <v>0</v>
      </c>
      <c r="AN148" s="101">
        <v>0</v>
      </c>
      <c r="AO148" s="100">
        <v>0</v>
      </c>
      <c r="AP148" s="91">
        <v>0</v>
      </c>
      <c r="AQ148" s="101">
        <v>0</v>
      </c>
      <c r="AR148" s="100">
        <v>0</v>
      </c>
      <c r="AS148" s="91">
        <v>0</v>
      </c>
      <c r="AT148" s="101">
        <v>0</v>
      </c>
      <c r="AU148" s="100">
        <v>0</v>
      </c>
      <c r="AV148" s="91">
        <v>0</v>
      </c>
    </row>
    <row r="149" spans="1:48" x14ac:dyDescent="0.25">
      <c r="A149" s="168">
        <v>139</v>
      </c>
      <c r="B149" s="95" t="s">
        <v>90</v>
      </c>
      <c r="C149" s="96">
        <v>204</v>
      </c>
      <c r="D149" s="57">
        <v>0.31</v>
      </c>
      <c r="E149" s="57" t="s">
        <v>522</v>
      </c>
      <c r="F149" s="49">
        <v>36917</v>
      </c>
      <c r="G149" s="49">
        <v>39873</v>
      </c>
      <c r="H149" s="58" t="s">
        <v>281</v>
      </c>
      <c r="I149" s="46">
        <f t="shared" si="44"/>
        <v>224819.12</v>
      </c>
      <c r="J149" s="15">
        <f t="shared" si="45"/>
        <v>32342.48</v>
      </c>
      <c r="K149" s="16">
        <f t="shared" si="43"/>
        <v>0.14386000621299469</v>
      </c>
      <c r="L149" s="17">
        <f t="shared" si="46"/>
        <v>1392.3200000000002</v>
      </c>
      <c r="M149" s="89">
        <v>72500.320000000007</v>
      </c>
      <c r="N149" s="90">
        <v>10429.9</v>
      </c>
      <c r="O149" s="91">
        <v>-39.44</v>
      </c>
      <c r="P149" s="89">
        <v>73302.86</v>
      </c>
      <c r="Q149" s="90">
        <v>10545.35</v>
      </c>
      <c r="R149" s="91">
        <v>3034.84</v>
      </c>
      <c r="S149" s="89">
        <v>79015.94</v>
      </c>
      <c r="T149" s="90">
        <v>11367.23</v>
      </c>
      <c r="U149" s="91">
        <v>-1603.08</v>
      </c>
      <c r="V149" s="89">
        <v>0</v>
      </c>
      <c r="W149" s="90">
        <v>0</v>
      </c>
      <c r="X149" s="91">
        <v>0</v>
      </c>
      <c r="Y149" s="89">
        <v>0</v>
      </c>
      <c r="Z149" s="90">
        <v>0</v>
      </c>
      <c r="AA149" s="91">
        <v>0</v>
      </c>
      <c r="AB149" s="89">
        <v>0</v>
      </c>
      <c r="AC149" s="90">
        <v>0</v>
      </c>
      <c r="AD149" s="91">
        <v>0</v>
      </c>
      <c r="AE149" s="89">
        <v>0</v>
      </c>
      <c r="AF149" s="90">
        <v>0</v>
      </c>
      <c r="AG149" s="91">
        <v>0</v>
      </c>
      <c r="AH149" s="89">
        <v>0</v>
      </c>
      <c r="AI149" s="90">
        <v>0</v>
      </c>
      <c r="AJ149" s="91">
        <v>0</v>
      </c>
      <c r="AK149" s="89">
        <v>0</v>
      </c>
      <c r="AL149" s="90">
        <v>0</v>
      </c>
      <c r="AM149" s="91">
        <v>0</v>
      </c>
      <c r="AN149" s="101">
        <v>0</v>
      </c>
      <c r="AO149" s="100">
        <v>0</v>
      </c>
      <c r="AP149" s="91">
        <v>0</v>
      </c>
      <c r="AQ149" s="101">
        <v>0</v>
      </c>
      <c r="AR149" s="100">
        <v>0</v>
      </c>
      <c r="AS149" s="91">
        <v>0</v>
      </c>
      <c r="AT149" s="101">
        <v>0</v>
      </c>
      <c r="AU149" s="100">
        <v>0</v>
      </c>
      <c r="AV149" s="91">
        <v>0</v>
      </c>
    </row>
    <row r="150" spans="1:48" x14ac:dyDescent="0.25">
      <c r="A150" s="176">
        <v>140</v>
      </c>
      <c r="B150" s="95" t="s">
        <v>91</v>
      </c>
      <c r="C150" s="96">
        <v>205</v>
      </c>
      <c r="D150" s="57">
        <v>0.14499999999999999</v>
      </c>
      <c r="E150" s="57" t="s">
        <v>522</v>
      </c>
      <c r="F150" s="49">
        <v>36357</v>
      </c>
      <c r="G150" s="49">
        <v>39448</v>
      </c>
      <c r="H150" s="58" t="s">
        <v>282</v>
      </c>
      <c r="I150" s="46">
        <f t="shared" si="44"/>
        <v>242497.38</v>
      </c>
      <c r="J150" s="15">
        <f t="shared" si="45"/>
        <v>35618.009999999995</v>
      </c>
      <c r="K150" s="16">
        <f t="shared" si="43"/>
        <v>0.14687997866203747</v>
      </c>
      <c r="L150" s="17">
        <f t="shared" si="46"/>
        <v>1724.6100000000001</v>
      </c>
      <c r="M150" s="89">
        <v>84848.91</v>
      </c>
      <c r="N150" s="90">
        <v>12462.61</v>
      </c>
      <c r="O150" s="91">
        <v>128.65</v>
      </c>
      <c r="P150" s="89">
        <v>80408.39</v>
      </c>
      <c r="Q150" s="90">
        <v>11810.38</v>
      </c>
      <c r="R150" s="91">
        <v>3225.94</v>
      </c>
      <c r="S150" s="89">
        <v>77240.08</v>
      </c>
      <c r="T150" s="90">
        <v>11345.02</v>
      </c>
      <c r="U150" s="91">
        <v>-1629.98</v>
      </c>
      <c r="V150" s="89">
        <v>0</v>
      </c>
      <c r="W150" s="90">
        <v>0</v>
      </c>
      <c r="X150" s="91">
        <v>0</v>
      </c>
      <c r="Y150" s="89">
        <v>0</v>
      </c>
      <c r="Z150" s="90">
        <v>0</v>
      </c>
      <c r="AA150" s="91">
        <v>0</v>
      </c>
      <c r="AB150" s="89">
        <v>0</v>
      </c>
      <c r="AC150" s="90">
        <v>0</v>
      </c>
      <c r="AD150" s="91">
        <v>0</v>
      </c>
      <c r="AE150" s="89">
        <v>0</v>
      </c>
      <c r="AF150" s="90">
        <v>0</v>
      </c>
      <c r="AG150" s="91">
        <v>0</v>
      </c>
      <c r="AH150" s="89">
        <v>0</v>
      </c>
      <c r="AI150" s="90">
        <v>0</v>
      </c>
      <c r="AJ150" s="91">
        <v>0</v>
      </c>
      <c r="AK150" s="89">
        <v>0</v>
      </c>
      <c r="AL150" s="90">
        <v>0</v>
      </c>
      <c r="AM150" s="91">
        <v>0</v>
      </c>
      <c r="AN150" s="101">
        <v>0</v>
      </c>
      <c r="AO150" s="100">
        <v>0</v>
      </c>
      <c r="AP150" s="91">
        <v>0</v>
      </c>
      <c r="AQ150" s="101">
        <v>0</v>
      </c>
      <c r="AR150" s="100">
        <v>0</v>
      </c>
      <c r="AS150" s="91">
        <v>0</v>
      </c>
      <c r="AT150" s="101">
        <v>0</v>
      </c>
      <c r="AU150" s="100">
        <v>0</v>
      </c>
      <c r="AV150" s="91">
        <v>0</v>
      </c>
    </row>
    <row r="151" spans="1:48" x14ac:dyDescent="0.25">
      <c r="A151" s="176">
        <v>141</v>
      </c>
      <c r="B151" s="95" t="s">
        <v>93</v>
      </c>
      <c r="C151" s="96">
        <v>213</v>
      </c>
      <c r="D151" s="57">
        <v>0.45</v>
      </c>
      <c r="E151" s="57" t="s">
        <v>522</v>
      </c>
      <c r="F151" s="49">
        <v>36644</v>
      </c>
      <c r="G151" s="49">
        <v>39479</v>
      </c>
      <c r="H151" s="58" t="s">
        <v>284</v>
      </c>
      <c r="I151" s="46">
        <f t="shared" si="44"/>
        <v>298528.48</v>
      </c>
      <c r="J151" s="15">
        <f t="shared" si="45"/>
        <v>41238.729999999996</v>
      </c>
      <c r="K151" s="16">
        <f t="shared" si="43"/>
        <v>0.13814001933751849</v>
      </c>
      <c r="L151" s="17">
        <f t="shared" si="46"/>
        <v>2003.0699999999993</v>
      </c>
      <c r="M151" s="89">
        <v>107935.92</v>
      </c>
      <c r="N151" s="90">
        <v>14910.27</v>
      </c>
      <c r="O151" s="91">
        <v>-385.35</v>
      </c>
      <c r="P151" s="89">
        <v>135183.87</v>
      </c>
      <c r="Q151" s="90">
        <v>18674.3</v>
      </c>
      <c r="R151" s="91">
        <v>5018.3599999999997</v>
      </c>
      <c r="S151" s="89">
        <v>55408.69</v>
      </c>
      <c r="T151" s="90">
        <v>7654.16</v>
      </c>
      <c r="U151" s="91">
        <v>-2629.94</v>
      </c>
      <c r="V151" s="89">
        <v>0</v>
      </c>
      <c r="W151" s="90">
        <v>0</v>
      </c>
      <c r="X151" s="91">
        <v>0</v>
      </c>
      <c r="Y151" s="89">
        <v>0</v>
      </c>
      <c r="Z151" s="90">
        <v>0</v>
      </c>
      <c r="AA151" s="91">
        <v>0</v>
      </c>
      <c r="AB151" s="89">
        <v>0</v>
      </c>
      <c r="AC151" s="90">
        <v>0</v>
      </c>
      <c r="AD151" s="91">
        <v>0</v>
      </c>
      <c r="AE151" s="89">
        <v>0</v>
      </c>
      <c r="AF151" s="90">
        <v>0</v>
      </c>
      <c r="AG151" s="91">
        <v>0</v>
      </c>
      <c r="AH151" s="89">
        <v>0</v>
      </c>
      <c r="AI151" s="90">
        <v>0</v>
      </c>
      <c r="AJ151" s="91">
        <v>0</v>
      </c>
      <c r="AK151" s="89">
        <v>0</v>
      </c>
      <c r="AL151" s="90">
        <v>0</v>
      </c>
      <c r="AM151" s="91">
        <v>0</v>
      </c>
      <c r="AN151" s="101">
        <v>0</v>
      </c>
      <c r="AO151" s="100">
        <v>0</v>
      </c>
      <c r="AP151" s="91">
        <v>0</v>
      </c>
      <c r="AQ151" s="101">
        <v>0</v>
      </c>
      <c r="AR151" s="100">
        <v>0</v>
      </c>
      <c r="AS151" s="91">
        <v>0</v>
      </c>
      <c r="AT151" s="101">
        <v>0</v>
      </c>
      <c r="AU151" s="100">
        <v>0</v>
      </c>
      <c r="AV151" s="91">
        <v>0</v>
      </c>
    </row>
    <row r="152" spans="1:48" x14ac:dyDescent="0.25">
      <c r="A152" s="168">
        <v>142</v>
      </c>
      <c r="B152" s="95" t="s">
        <v>94</v>
      </c>
      <c r="C152" s="96">
        <v>214</v>
      </c>
      <c r="D152" s="57">
        <v>0.25</v>
      </c>
      <c r="E152" s="57" t="s">
        <v>522</v>
      </c>
      <c r="F152" s="49">
        <v>37207</v>
      </c>
      <c r="G152" s="49">
        <v>39479</v>
      </c>
      <c r="H152" s="58" t="s">
        <v>285</v>
      </c>
      <c r="I152" s="46">
        <f t="shared" si="44"/>
        <v>213323.74</v>
      </c>
      <c r="J152" s="15">
        <f t="shared" si="45"/>
        <v>30688.75</v>
      </c>
      <c r="K152" s="16">
        <f t="shared" si="43"/>
        <v>0.14385998482869278</v>
      </c>
      <c r="L152" s="17">
        <f t="shared" si="46"/>
        <v>2415.7999999999997</v>
      </c>
      <c r="M152" s="89">
        <v>80804.899999999994</v>
      </c>
      <c r="N152" s="90">
        <v>11624.59</v>
      </c>
      <c r="O152" s="91">
        <v>157.33000000000001</v>
      </c>
      <c r="P152" s="89">
        <v>92699.62</v>
      </c>
      <c r="Q152" s="90">
        <v>13335.77</v>
      </c>
      <c r="R152" s="91">
        <v>3906.85</v>
      </c>
      <c r="S152" s="89">
        <v>39819.22</v>
      </c>
      <c r="T152" s="90">
        <v>5728.39</v>
      </c>
      <c r="U152" s="91">
        <v>-1648.38</v>
      </c>
      <c r="V152" s="89">
        <v>0</v>
      </c>
      <c r="W152" s="90">
        <v>0</v>
      </c>
      <c r="X152" s="91">
        <v>0</v>
      </c>
      <c r="Y152" s="89">
        <v>0</v>
      </c>
      <c r="Z152" s="90">
        <v>0</v>
      </c>
      <c r="AA152" s="91">
        <v>0</v>
      </c>
      <c r="AB152" s="89">
        <v>0</v>
      </c>
      <c r="AC152" s="90">
        <v>0</v>
      </c>
      <c r="AD152" s="91">
        <v>0</v>
      </c>
      <c r="AE152" s="89">
        <v>0</v>
      </c>
      <c r="AF152" s="90">
        <v>0</v>
      </c>
      <c r="AG152" s="91">
        <v>0</v>
      </c>
      <c r="AH152" s="89">
        <v>0</v>
      </c>
      <c r="AI152" s="90">
        <v>0</v>
      </c>
      <c r="AJ152" s="91">
        <v>0</v>
      </c>
      <c r="AK152" s="89">
        <v>0</v>
      </c>
      <c r="AL152" s="90">
        <v>0</v>
      </c>
      <c r="AM152" s="91">
        <v>0</v>
      </c>
      <c r="AN152" s="101">
        <v>0</v>
      </c>
      <c r="AO152" s="100">
        <v>0</v>
      </c>
      <c r="AP152" s="91">
        <v>0</v>
      </c>
      <c r="AQ152" s="101">
        <v>0</v>
      </c>
      <c r="AR152" s="100">
        <v>0</v>
      </c>
      <c r="AS152" s="91">
        <v>0</v>
      </c>
      <c r="AT152" s="101">
        <v>0</v>
      </c>
      <c r="AU152" s="100">
        <v>0</v>
      </c>
      <c r="AV152" s="91">
        <v>0</v>
      </c>
    </row>
    <row r="153" spans="1:48" x14ac:dyDescent="0.25">
      <c r="A153" s="176">
        <v>143</v>
      </c>
      <c r="B153" s="95" t="s">
        <v>95</v>
      </c>
      <c r="C153" s="96">
        <v>209</v>
      </c>
      <c r="D153" s="57">
        <v>0.2</v>
      </c>
      <c r="E153" s="57" t="s">
        <v>522</v>
      </c>
      <c r="F153" s="49">
        <v>36798</v>
      </c>
      <c r="G153" s="49">
        <v>39479</v>
      </c>
      <c r="H153" s="58" t="s">
        <v>286</v>
      </c>
      <c r="I153" s="46">
        <f t="shared" si="44"/>
        <v>185228.31999999998</v>
      </c>
      <c r="J153" s="15">
        <f t="shared" si="45"/>
        <v>28319.559999999998</v>
      </c>
      <c r="K153" s="16">
        <f t="shared" si="43"/>
        <v>0.1528900116353698</v>
      </c>
      <c r="L153" s="17">
        <f t="shared" si="46"/>
        <v>4179.3100000000004</v>
      </c>
      <c r="M153" s="89">
        <v>69747.570000000007</v>
      </c>
      <c r="N153" s="90">
        <v>10663.71</v>
      </c>
      <c r="O153" s="91">
        <v>459.6</v>
      </c>
      <c r="P153" s="89">
        <v>88678.73</v>
      </c>
      <c r="Q153" s="90">
        <v>13558.09</v>
      </c>
      <c r="R153" s="91">
        <v>4272.54</v>
      </c>
      <c r="S153" s="89">
        <v>26802.02</v>
      </c>
      <c r="T153" s="90">
        <v>4097.76</v>
      </c>
      <c r="U153" s="91">
        <v>-552.83000000000004</v>
      </c>
      <c r="V153" s="89">
        <v>0</v>
      </c>
      <c r="W153" s="90">
        <v>0</v>
      </c>
      <c r="X153" s="91">
        <v>0</v>
      </c>
      <c r="Y153" s="89">
        <v>0</v>
      </c>
      <c r="Z153" s="90">
        <v>0</v>
      </c>
      <c r="AA153" s="91">
        <v>0</v>
      </c>
      <c r="AB153" s="89">
        <v>0</v>
      </c>
      <c r="AC153" s="90">
        <v>0</v>
      </c>
      <c r="AD153" s="91">
        <v>0</v>
      </c>
      <c r="AE153" s="89">
        <v>0</v>
      </c>
      <c r="AF153" s="90">
        <v>0</v>
      </c>
      <c r="AG153" s="91">
        <v>0</v>
      </c>
      <c r="AH153" s="89">
        <v>0</v>
      </c>
      <c r="AI153" s="90">
        <v>0</v>
      </c>
      <c r="AJ153" s="91">
        <v>0</v>
      </c>
      <c r="AK153" s="89">
        <v>0</v>
      </c>
      <c r="AL153" s="90">
        <v>0</v>
      </c>
      <c r="AM153" s="91">
        <v>0</v>
      </c>
      <c r="AN153" s="101">
        <v>0</v>
      </c>
      <c r="AO153" s="100">
        <v>0</v>
      </c>
      <c r="AP153" s="91">
        <v>0</v>
      </c>
      <c r="AQ153" s="101">
        <v>0</v>
      </c>
      <c r="AR153" s="100">
        <v>0</v>
      </c>
      <c r="AS153" s="91">
        <v>0</v>
      </c>
      <c r="AT153" s="101">
        <v>0</v>
      </c>
      <c r="AU153" s="100">
        <v>0</v>
      </c>
      <c r="AV153" s="91">
        <v>0</v>
      </c>
    </row>
    <row r="154" spans="1:48" x14ac:dyDescent="0.25">
      <c r="A154" s="176">
        <v>144</v>
      </c>
      <c r="B154" s="95" t="s">
        <v>96</v>
      </c>
      <c r="C154" s="96">
        <v>207</v>
      </c>
      <c r="D154" s="57">
        <v>0.2</v>
      </c>
      <c r="E154" s="57" t="s">
        <v>522</v>
      </c>
      <c r="F154" s="49">
        <v>36941</v>
      </c>
      <c r="G154" s="49">
        <v>39479</v>
      </c>
      <c r="H154" s="58" t="s">
        <v>287</v>
      </c>
      <c r="I154" s="46">
        <f t="shared" si="44"/>
        <v>201515.9</v>
      </c>
      <c r="J154" s="15">
        <f t="shared" si="45"/>
        <v>30809.760000000002</v>
      </c>
      <c r="K154" s="16">
        <f t="shared" si="43"/>
        <v>0.15288997046883152</v>
      </c>
      <c r="L154" s="17">
        <f t="shared" si="46"/>
        <v>4881.2800000000007</v>
      </c>
      <c r="M154" s="89">
        <v>73450.78</v>
      </c>
      <c r="N154" s="90">
        <v>11229.89</v>
      </c>
      <c r="O154" s="91">
        <v>626.72</v>
      </c>
      <c r="P154" s="89">
        <v>98628.9</v>
      </c>
      <c r="Q154" s="90">
        <v>15079.37</v>
      </c>
      <c r="R154" s="91">
        <v>4998.47</v>
      </c>
      <c r="S154" s="89">
        <v>29436.22</v>
      </c>
      <c r="T154" s="90">
        <v>4500.5</v>
      </c>
      <c r="U154" s="91">
        <v>-743.91</v>
      </c>
      <c r="V154" s="89">
        <v>0</v>
      </c>
      <c r="W154" s="90">
        <v>0</v>
      </c>
      <c r="X154" s="91">
        <v>0</v>
      </c>
      <c r="Y154" s="89">
        <v>0</v>
      </c>
      <c r="Z154" s="90">
        <v>0</v>
      </c>
      <c r="AA154" s="91">
        <v>0</v>
      </c>
      <c r="AB154" s="89">
        <v>0</v>
      </c>
      <c r="AC154" s="90">
        <v>0</v>
      </c>
      <c r="AD154" s="91">
        <v>0</v>
      </c>
      <c r="AE154" s="89">
        <v>0</v>
      </c>
      <c r="AF154" s="90">
        <v>0</v>
      </c>
      <c r="AG154" s="91">
        <v>0</v>
      </c>
      <c r="AH154" s="89">
        <v>0</v>
      </c>
      <c r="AI154" s="90">
        <v>0</v>
      </c>
      <c r="AJ154" s="91">
        <v>0</v>
      </c>
      <c r="AK154" s="89">
        <v>0</v>
      </c>
      <c r="AL154" s="90">
        <v>0</v>
      </c>
      <c r="AM154" s="91">
        <v>0</v>
      </c>
      <c r="AN154" s="101">
        <v>0</v>
      </c>
      <c r="AO154" s="100">
        <v>0</v>
      </c>
      <c r="AP154" s="91">
        <v>0</v>
      </c>
      <c r="AQ154" s="101">
        <v>0</v>
      </c>
      <c r="AR154" s="100">
        <v>0</v>
      </c>
      <c r="AS154" s="91">
        <v>0</v>
      </c>
      <c r="AT154" s="101">
        <v>0</v>
      </c>
      <c r="AU154" s="100">
        <v>0</v>
      </c>
      <c r="AV154" s="91">
        <v>0</v>
      </c>
    </row>
    <row r="155" spans="1:48" x14ac:dyDescent="0.25">
      <c r="A155" s="168">
        <v>145</v>
      </c>
      <c r="B155" s="95" t="s">
        <v>97</v>
      </c>
      <c r="C155" s="96">
        <v>208</v>
      </c>
      <c r="D155" s="57">
        <v>0.32500000000000001</v>
      </c>
      <c r="E155" s="57" t="s">
        <v>522</v>
      </c>
      <c r="F155" s="49">
        <v>36157</v>
      </c>
      <c r="G155" s="49">
        <v>39479</v>
      </c>
      <c r="H155" s="58" t="s">
        <v>288</v>
      </c>
      <c r="I155" s="46">
        <f t="shared" si="44"/>
        <v>324440.96999999997</v>
      </c>
      <c r="J155" s="15">
        <f t="shared" si="45"/>
        <v>46534.559999999998</v>
      </c>
      <c r="K155" s="16">
        <f t="shared" si="43"/>
        <v>0.14342997433400598</v>
      </c>
      <c r="L155" s="17">
        <f t="shared" si="46"/>
        <v>5438</v>
      </c>
      <c r="M155" s="89">
        <v>117348.28</v>
      </c>
      <c r="N155" s="90">
        <v>16831.259999999998</v>
      </c>
      <c r="O155" s="91">
        <v>-135.87</v>
      </c>
      <c r="P155" s="89">
        <v>172721.82</v>
      </c>
      <c r="Q155" s="90">
        <v>24773.49</v>
      </c>
      <c r="R155" s="91">
        <v>6906.6</v>
      </c>
      <c r="S155" s="89">
        <v>34370.870000000003</v>
      </c>
      <c r="T155" s="90">
        <v>4929.8100000000004</v>
      </c>
      <c r="U155" s="91">
        <v>-1332.73</v>
      </c>
      <c r="V155" s="89">
        <v>0</v>
      </c>
      <c r="W155" s="90">
        <v>0</v>
      </c>
      <c r="X155" s="91">
        <v>0</v>
      </c>
      <c r="Y155" s="89">
        <v>0</v>
      </c>
      <c r="Z155" s="90">
        <v>0</v>
      </c>
      <c r="AA155" s="91">
        <v>0</v>
      </c>
      <c r="AB155" s="89">
        <v>0</v>
      </c>
      <c r="AC155" s="90">
        <v>0</v>
      </c>
      <c r="AD155" s="91">
        <v>0</v>
      </c>
      <c r="AE155" s="89">
        <v>0</v>
      </c>
      <c r="AF155" s="90">
        <v>0</v>
      </c>
      <c r="AG155" s="91">
        <v>0</v>
      </c>
      <c r="AH155" s="89">
        <v>0</v>
      </c>
      <c r="AI155" s="90">
        <v>0</v>
      </c>
      <c r="AJ155" s="91">
        <v>0</v>
      </c>
      <c r="AK155" s="89">
        <v>0</v>
      </c>
      <c r="AL155" s="90">
        <v>0</v>
      </c>
      <c r="AM155" s="91">
        <v>0</v>
      </c>
      <c r="AN155" s="101">
        <v>0</v>
      </c>
      <c r="AO155" s="100">
        <v>0</v>
      </c>
      <c r="AP155" s="91">
        <v>0</v>
      </c>
      <c r="AQ155" s="101">
        <v>0</v>
      </c>
      <c r="AR155" s="100">
        <v>0</v>
      </c>
      <c r="AS155" s="91">
        <v>0</v>
      </c>
      <c r="AT155" s="101">
        <v>0</v>
      </c>
      <c r="AU155" s="100">
        <v>0</v>
      </c>
      <c r="AV155" s="91">
        <v>0</v>
      </c>
    </row>
    <row r="156" spans="1:48" x14ac:dyDescent="0.25">
      <c r="A156" s="176">
        <v>146</v>
      </c>
      <c r="B156" s="95" t="s">
        <v>92</v>
      </c>
      <c r="C156" s="96">
        <v>211</v>
      </c>
      <c r="D156" s="57">
        <v>0.5</v>
      </c>
      <c r="E156" s="57" t="s">
        <v>522</v>
      </c>
      <c r="F156" s="49">
        <v>37126</v>
      </c>
      <c r="G156" s="49">
        <v>39479</v>
      </c>
      <c r="H156" s="58" t="s">
        <v>283</v>
      </c>
      <c r="I156" s="46">
        <f t="shared" si="44"/>
        <v>400047.33999999997</v>
      </c>
      <c r="J156" s="15">
        <f t="shared" si="45"/>
        <v>55262.539999999994</v>
      </c>
      <c r="K156" s="16">
        <f t="shared" si="43"/>
        <v>0.13814000113086616</v>
      </c>
      <c r="L156" s="17">
        <f t="shared" si="46"/>
        <v>2653.71</v>
      </c>
      <c r="M156" s="89">
        <v>141834.59</v>
      </c>
      <c r="N156" s="90">
        <v>19593.03</v>
      </c>
      <c r="O156" s="91">
        <v>-539.75</v>
      </c>
      <c r="P156" s="89">
        <v>179919.12</v>
      </c>
      <c r="Q156" s="90">
        <v>24854.03</v>
      </c>
      <c r="R156" s="91">
        <v>6606.5</v>
      </c>
      <c r="S156" s="89">
        <v>78293.63</v>
      </c>
      <c r="T156" s="90">
        <v>10815.48</v>
      </c>
      <c r="U156" s="91">
        <v>-3413.04</v>
      </c>
      <c r="V156" s="89">
        <v>0</v>
      </c>
      <c r="W156" s="90">
        <v>0</v>
      </c>
      <c r="X156" s="91">
        <v>0</v>
      </c>
      <c r="Y156" s="89">
        <v>0</v>
      </c>
      <c r="Z156" s="90">
        <v>0</v>
      </c>
      <c r="AA156" s="91">
        <v>0</v>
      </c>
      <c r="AB156" s="89">
        <v>0</v>
      </c>
      <c r="AC156" s="90">
        <v>0</v>
      </c>
      <c r="AD156" s="91">
        <v>0</v>
      </c>
      <c r="AE156" s="89">
        <v>0</v>
      </c>
      <c r="AF156" s="90">
        <v>0</v>
      </c>
      <c r="AG156" s="91">
        <v>0</v>
      </c>
      <c r="AH156" s="89">
        <v>0</v>
      </c>
      <c r="AI156" s="90">
        <v>0</v>
      </c>
      <c r="AJ156" s="91">
        <v>0</v>
      </c>
      <c r="AK156" s="89">
        <v>0</v>
      </c>
      <c r="AL156" s="90">
        <v>0</v>
      </c>
      <c r="AM156" s="91">
        <v>0</v>
      </c>
      <c r="AN156" s="101">
        <v>0</v>
      </c>
      <c r="AO156" s="100">
        <v>0</v>
      </c>
      <c r="AP156" s="91">
        <v>0</v>
      </c>
      <c r="AQ156" s="101">
        <v>0</v>
      </c>
      <c r="AR156" s="100">
        <v>0</v>
      </c>
      <c r="AS156" s="91">
        <v>0</v>
      </c>
      <c r="AT156" s="101">
        <v>0</v>
      </c>
      <c r="AU156" s="100">
        <v>0</v>
      </c>
      <c r="AV156" s="91">
        <v>0</v>
      </c>
    </row>
    <row r="157" spans="1:48" x14ac:dyDescent="0.25">
      <c r="A157" s="176">
        <v>147</v>
      </c>
      <c r="B157" s="95" t="s">
        <v>98</v>
      </c>
      <c r="C157" s="96">
        <v>212</v>
      </c>
      <c r="D157" s="57">
        <v>0.15</v>
      </c>
      <c r="E157" s="57" t="s">
        <v>522</v>
      </c>
      <c r="F157" s="49">
        <v>37463</v>
      </c>
      <c r="G157" s="49">
        <v>39479</v>
      </c>
      <c r="H157" s="58" t="s">
        <v>289</v>
      </c>
      <c r="I157" s="46">
        <f t="shared" si="44"/>
        <v>101542.63</v>
      </c>
      <c r="J157" s="15">
        <f t="shared" si="45"/>
        <v>14802.89</v>
      </c>
      <c r="K157" s="16">
        <f t="shared" si="43"/>
        <v>0.14578005316584766</v>
      </c>
      <c r="L157" s="17">
        <f t="shared" si="46"/>
        <v>1147.5899999999999</v>
      </c>
      <c r="M157" s="89">
        <v>42011.839999999997</v>
      </c>
      <c r="N157" s="90">
        <v>6124.49</v>
      </c>
      <c r="O157" s="91">
        <v>80.510000000000005</v>
      </c>
      <c r="P157" s="89">
        <v>43461.19</v>
      </c>
      <c r="Q157" s="90">
        <v>6335.77</v>
      </c>
      <c r="R157" s="91">
        <v>1652.59</v>
      </c>
      <c r="S157" s="89">
        <v>16069.6</v>
      </c>
      <c r="T157" s="90">
        <v>2342.63</v>
      </c>
      <c r="U157" s="91">
        <v>-585.51</v>
      </c>
      <c r="V157" s="89">
        <v>0</v>
      </c>
      <c r="W157" s="90">
        <v>0</v>
      </c>
      <c r="X157" s="91">
        <v>0</v>
      </c>
      <c r="Y157" s="89">
        <v>0</v>
      </c>
      <c r="Z157" s="90">
        <v>0</v>
      </c>
      <c r="AA157" s="91">
        <v>0</v>
      </c>
      <c r="AB157" s="89">
        <v>0</v>
      </c>
      <c r="AC157" s="90">
        <v>0</v>
      </c>
      <c r="AD157" s="91">
        <v>0</v>
      </c>
      <c r="AE157" s="89">
        <v>0</v>
      </c>
      <c r="AF157" s="90">
        <v>0</v>
      </c>
      <c r="AG157" s="91">
        <v>0</v>
      </c>
      <c r="AH157" s="89">
        <v>0</v>
      </c>
      <c r="AI157" s="90">
        <v>0</v>
      </c>
      <c r="AJ157" s="91">
        <v>0</v>
      </c>
      <c r="AK157" s="89">
        <v>0</v>
      </c>
      <c r="AL157" s="90">
        <v>0</v>
      </c>
      <c r="AM157" s="91">
        <v>0</v>
      </c>
      <c r="AN157" s="101">
        <v>0</v>
      </c>
      <c r="AO157" s="100">
        <v>0</v>
      </c>
      <c r="AP157" s="91">
        <v>0</v>
      </c>
      <c r="AQ157" s="101">
        <v>0</v>
      </c>
      <c r="AR157" s="100">
        <v>0</v>
      </c>
      <c r="AS157" s="91">
        <v>0</v>
      </c>
      <c r="AT157" s="101">
        <v>0</v>
      </c>
      <c r="AU157" s="100">
        <v>0</v>
      </c>
      <c r="AV157" s="91">
        <v>0</v>
      </c>
    </row>
    <row r="158" spans="1:48" x14ac:dyDescent="0.25">
      <c r="A158" s="168">
        <v>148</v>
      </c>
      <c r="B158" s="95" t="s">
        <v>99</v>
      </c>
      <c r="C158" s="96">
        <v>210</v>
      </c>
      <c r="D158" s="57">
        <v>0.16500000000000001</v>
      </c>
      <c r="E158" s="57" t="s">
        <v>522</v>
      </c>
      <c r="F158" s="49">
        <v>37004</v>
      </c>
      <c r="G158" s="49">
        <v>39479</v>
      </c>
      <c r="H158" s="58" t="s">
        <v>290</v>
      </c>
      <c r="I158" s="46">
        <f t="shared" si="44"/>
        <v>105868.20999999999</v>
      </c>
      <c r="J158" s="15">
        <f t="shared" si="45"/>
        <v>15668.49</v>
      </c>
      <c r="K158" s="16">
        <f t="shared" si="43"/>
        <v>0.14799995201581287</v>
      </c>
      <c r="L158" s="17">
        <f t="shared" si="46"/>
        <v>1524.0899999999997</v>
      </c>
      <c r="M158" s="89">
        <v>41965.52</v>
      </c>
      <c r="N158" s="90">
        <v>6210.9</v>
      </c>
      <c r="O158" s="91">
        <v>86.23</v>
      </c>
      <c r="P158" s="89">
        <v>47425.84</v>
      </c>
      <c r="Q158" s="90">
        <v>7019.02</v>
      </c>
      <c r="R158" s="91">
        <v>2024.76</v>
      </c>
      <c r="S158" s="89">
        <v>16476.849999999999</v>
      </c>
      <c r="T158" s="90">
        <v>2438.5700000000002</v>
      </c>
      <c r="U158" s="91">
        <v>-586.9</v>
      </c>
      <c r="V158" s="89">
        <v>0</v>
      </c>
      <c r="W158" s="90">
        <v>0</v>
      </c>
      <c r="X158" s="91">
        <v>0</v>
      </c>
      <c r="Y158" s="89">
        <v>0</v>
      </c>
      <c r="Z158" s="90">
        <v>0</v>
      </c>
      <c r="AA158" s="91">
        <v>0</v>
      </c>
      <c r="AB158" s="89">
        <v>0</v>
      </c>
      <c r="AC158" s="90">
        <v>0</v>
      </c>
      <c r="AD158" s="91">
        <v>0</v>
      </c>
      <c r="AE158" s="89">
        <v>0</v>
      </c>
      <c r="AF158" s="90">
        <v>0</v>
      </c>
      <c r="AG158" s="91">
        <v>0</v>
      </c>
      <c r="AH158" s="89">
        <v>0</v>
      </c>
      <c r="AI158" s="90">
        <v>0</v>
      </c>
      <c r="AJ158" s="91">
        <v>0</v>
      </c>
      <c r="AK158" s="89">
        <v>0</v>
      </c>
      <c r="AL158" s="90">
        <v>0</v>
      </c>
      <c r="AM158" s="91">
        <v>0</v>
      </c>
      <c r="AN158" s="101">
        <v>0</v>
      </c>
      <c r="AO158" s="100">
        <v>0</v>
      </c>
      <c r="AP158" s="91">
        <v>0</v>
      </c>
      <c r="AQ158" s="101">
        <v>0</v>
      </c>
      <c r="AR158" s="100">
        <v>0</v>
      </c>
      <c r="AS158" s="91">
        <v>0</v>
      </c>
      <c r="AT158" s="101">
        <v>0</v>
      </c>
      <c r="AU158" s="100">
        <v>0</v>
      </c>
      <c r="AV158" s="91">
        <v>0</v>
      </c>
    </row>
    <row r="159" spans="1:48" x14ac:dyDescent="0.25">
      <c r="A159" s="176">
        <v>149</v>
      </c>
      <c r="B159" s="95" t="s">
        <v>100</v>
      </c>
      <c r="C159" s="96">
        <v>217</v>
      </c>
      <c r="D159" s="57">
        <v>0.63</v>
      </c>
      <c r="E159" s="57" t="s">
        <v>522</v>
      </c>
      <c r="F159" s="49">
        <v>37614</v>
      </c>
      <c r="G159" s="49">
        <v>39995</v>
      </c>
      <c r="H159" s="58" t="s">
        <v>291</v>
      </c>
      <c r="I159" s="46">
        <f t="shared" ref="I159:I186" si="47">M159+P159+S159+V159+Y159+AB159+AE159+AH159+AK159+AN159+AQ159+AT159</f>
        <v>671881.54</v>
      </c>
      <c r="J159" s="15">
        <f t="shared" ref="J159:J186" si="48">N159+Q159+T159+W159+Z159+AC159+AF159+AI159+AL159+AO159+AR159+AU159</f>
        <v>91617.76999999999</v>
      </c>
      <c r="K159" s="16">
        <f t="shared" si="43"/>
        <v>0.13636000477107912</v>
      </c>
      <c r="L159" s="17">
        <f t="shared" ref="L159:L186" si="49">O159+R159+U159+X159+AA159+AD159+AG159+AJ159+AM159+AP159+AS159+AV159</f>
        <v>-1582.1100000000001</v>
      </c>
      <c r="M159" s="89">
        <v>313627.96000000002</v>
      </c>
      <c r="N159" s="90">
        <v>42766.31</v>
      </c>
      <c r="O159" s="91">
        <v>-3200.27</v>
      </c>
      <c r="P159" s="89">
        <v>270952.56</v>
      </c>
      <c r="Q159" s="90">
        <v>36947.089999999997</v>
      </c>
      <c r="R159" s="91">
        <v>7009.74</v>
      </c>
      <c r="S159" s="89">
        <v>87301.02</v>
      </c>
      <c r="T159" s="90">
        <v>11904.37</v>
      </c>
      <c r="U159" s="91">
        <v>-5391.58</v>
      </c>
      <c r="V159" s="89">
        <v>0</v>
      </c>
      <c r="W159" s="90">
        <v>0</v>
      </c>
      <c r="X159" s="91">
        <v>0</v>
      </c>
      <c r="Y159" s="89">
        <v>0</v>
      </c>
      <c r="Z159" s="90">
        <v>0</v>
      </c>
      <c r="AA159" s="91">
        <v>0</v>
      </c>
      <c r="AB159" s="89">
        <v>0</v>
      </c>
      <c r="AC159" s="90">
        <v>0</v>
      </c>
      <c r="AD159" s="91">
        <v>0</v>
      </c>
      <c r="AE159" s="89">
        <v>0</v>
      </c>
      <c r="AF159" s="90">
        <v>0</v>
      </c>
      <c r="AG159" s="91">
        <v>0</v>
      </c>
      <c r="AH159" s="89">
        <v>0</v>
      </c>
      <c r="AI159" s="90">
        <v>0</v>
      </c>
      <c r="AJ159" s="91">
        <v>0</v>
      </c>
      <c r="AK159" s="89">
        <v>0</v>
      </c>
      <c r="AL159" s="90">
        <v>0</v>
      </c>
      <c r="AM159" s="91">
        <v>0</v>
      </c>
      <c r="AN159" s="101">
        <v>0</v>
      </c>
      <c r="AO159" s="100">
        <v>0</v>
      </c>
      <c r="AP159" s="91">
        <v>0</v>
      </c>
      <c r="AQ159" s="101">
        <v>0</v>
      </c>
      <c r="AR159" s="100">
        <v>0</v>
      </c>
      <c r="AS159" s="91">
        <v>0</v>
      </c>
      <c r="AT159" s="101">
        <v>0</v>
      </c>
      <c r="AU159" s="100">
        <v>0</v>
      </c>
      <c r="AV159" s="91">
        <v>0</v>
      </c>
    </row>
    <row r="160" spans="1:48" x14ac:dyDescent="0.25">
      <c r="A160" s="176">
        <v>150</v>
      </c>
      <c r="B160" s="95" t="s">
        <v>101</v>
      </c>
      <c r="C160" s="96">
        <v>219</v>
      </c>
      <c r="D160" s="57">
        <v>0.15</v>
      </c>
      <c r="E160" s="57" t="s">
        <v>522</v>
      </c>
      <c r="F160" s="49">
        <v>37561</v>
      </c>
      <c r="G160" s="49">
        <v>39569</v>
      </c>
      <c r="H160" s="58" t="s">
        <v>292</v>
      </c>
      <c r="I160" s="46">
        <f t="shared" si="47"/>
        <v>246156.87</v>
      </c>
      <c r="J160" s="15">
        <f t="shared" si="48"/>
        <v>35961.040000000001</v>
      </c>
      <c r="K160" s="16">
        <f t="shared" si="43"/>
        <v>0.14608993037651155</v>
      </c>
      <c r="L160" s="17">
        <f t="shared" si="49"/>
        <v>-5436.4400000000005</v>
      </c>
      <c r="M160" s="89">
        <v>46449.54</v>
      </c>
      <c r="N160" s="90">
        <v>6785.82</v>
      </c>
      <c r="O160" s="91">
        <v>86.81</v>
      </c>
      <c r="P160" s="89">
        <v>38223.15</v>
      </c>
      <c r="Q160" s="90">
        <v>5584.02</v>
      </c>
      <c r="R160" s="91">
        <v>1522.69</v>
      </c>
      <c r="S160" s="89">
        <v>34166.910000000003</v>
      </c>
      <c r="T160" s="90">
        <v>4991.4399999999996</v>
      </c>
      <c r="U160" s="91">
        <v>-729.19</v>
      </c>
      <c r="V160" s="89">
        <v>34865.25</v>
      </c>
      <c r="W160" s="90">
        <v>5093.46</v>
      </c>
      <c r="X160" s="91">
        <v>1331.34</v>
      </c>
      <c r="Y160" s="89">
        <v>13915.62</v>
      </c>
      <c r="Z160" s="90">
        <v>2032.93</v>
      </c>
      <c r="AA160" s="91">
        <v>-255.19</v>
      </c>
      <c r="AB160" s="89">
        <v>22501.38</v>
      </c>
      <c r="AC160" s="90">
        <v>3287.23</v>
      </c>
      <c r="AD160" s="91">
        <v>-1594.87</v>
      </c>
      <c r="AE160" s="89">
        <v>6526.74</v>
      </c>
      <c r="AF160" s="90">
        <v>953.49</v>
      </c>
      <c r="AG160" s="91">
        <v>-932.81</v>
      </c>
      <c r="AH160" s="89">
        <v>9671.4</v>
      </c>
      <c r="AI160" s="90">
        <v>1412.89</v>
      </c>
      <c r="AJ160" s="91">
        <v>-2609.88</v>
      </c>
      <c r="AK160" s="89">
        <v>63.54</v>
      </c>
      <c r="AL160" s="90">
        <v>9.2799999999999994</v>
      </c>
      <c r="AM160" s="91">
        <v>-25.33</v>
      </c>
      <c r="AN160" s="101">
        <v>2302.83</v>
      </c>
      <c r="AO160" s="100">
        <v>336.42</v>
      </c>
      <c r="AP160" s="91">
        <v>28.85</v>
      </c>
      <c r="AQ160" s="101">
        <v>18461.310000000001</v>
      </c>
      <c r="AR160" s="100">
        <v>2697.01</v>
      </c>
      <c r="AS160" s="91">
        <v>-1383.97</v>
      </c>
      <c r="AT160" s="101">
        <v>19009.2</v>
      </c>
      <c r="AU160" s="100">
        <v>2777.05</v>
      </c>
      <c r="AV160" s="91">
        <v>-874.89</v>
      </c>
    </row>
    <row r="161" spans="1:50" x14ac:dyDescent="0.25">
      <c r="A161" s="168">
        <v>151</v>
      </c>
      <c r="B161" s="95" t="s">
        <v>491</v>
      </c>
      <c r="C161" s="96">
        <v>362</v>
      </c>
      <c r="D161" s="57">
        <v>0.03</v>
      </c>
      <c r="E161" s="57" t="s">
        <v>522</v>
      </c>
      <c r="F161" s="49">
        <v>37183</v>
      </c>
      <c r="G161" s="49">
        <v>39600</v>
      </c>
      <c r="H161" s="58" t="s">
        <v>293</v>
      </c>
      <c r="I161" s="46">
        <f t="shared" si="47"/>
        <v>24691.200000000001</v>
      </c>
      <c r="J161" s="15">
        <f t="shared" si="48"/>
        <v>3894.5299999999997</v>
      </c>
      <c r="K161" s="16">
        <f t="shared" si="43"/>
        <v>0.15772947446863658</v>
      </c>
      <c r="L161" s="17">
        <f t="shared" si="49"/>
        <v>662.46</v>
      </c>
      <c r="M161" s="89">
        <v>7307.75</v>
      </c>
      <c r="N161" s="90">
        <v>1152.6500000000001</v>
      </c>
      <c r="O161" s="91">
        <v>101.63</v>
      </c>
      <c r="P161" s="89">
        <v>9923.1299999999992</v>
      </c>
      <c r="Q161" s="90">
        <v>1565.18</v>
      </c>
      <c r="R161" s="91">
        <v>516.41</v>
      </c>
      <c r="S161" s="89">
        <v>2779.84</v>
      </c>
      <c r="T161" s="90">
        <v>438.46</v>
      </c>
      <c r="U161" s="91">
        <v>-70.64</v>
      </c>
      <c r="V161" s="89">
        <v>2526.81</v>
      </c>
      <c r="W161" s="90">
        <v>398.55</v>
      </c>
      <c r="X161" s="91">
        <v>164.52</v>
      </c>
      <c r="Y161" s="89">
        <v>1028.24</v>
      </c>
      <c r="Z161" s="90">
        <v>162.18</v>
      </c>
      <c r="AA161" s="91">
        <v>-8.31</v>
      </c>
      <c r="AB161" s="89">
        <v>1125.43</v>
      </c>
      <c r="AC161" s="90">
        <v>177.51</v>
      </c>
      <c r="AD161" s="91">
        <v>-41.15</v>
      </c>
      <c r="AE161" s="89">
        <v>0</v>
      </c>
      <c r="AF161" s="90">
        <v>0</v>
      </c>
      <c r="AG161" s="91">
        <v>0</v>
      </c>
      <c r="AH161" s="89">
        <v>0</v>
      </c>
      <c r="AI161" s="90">
        <v>0</v>
      </c>
      <c r="AJ161" s="91">
        <v>0</v>
      </c>
      <c r="AK161" s="89">
        <v>0</v>
      </c>
      <c r="AL161" s="90">
        <v>0</v>
      </c>
      <c r="AM161" s="91">
        <v>0</v>
      </c>
      <c r="AN161" s="101">
        <v>0</v>
      </c>
      <c r="AO161" s="100">
        <v>0</v>
      </c>
      <c r="AP161" s="91">
        <v>0</v>
      </c>
      <c r="AQ161" s="101">
        <v>0</v>
      </c>
      <c r="AR161" s="100">
        <v>0</v>
      </c>
      <c r="AS161" s="91">
        <v>0</v>
      </c>
      <c r="AT161" s="101">
        <v>0</v>
      </c>
      <c r="AU161" s="100">
        <v>0</v>
      </c>
      <c r="AV161" s="91">
        <v>0</v>
      </c>
    </row>
    <row r="162" spans="1:50" x14ac:dyDescent="0.25">
      <c r="A162" s="176">
        <v>152</v>
      </c>
      <c r="B162" s="95" t="s">
        <v>102</v>
      </c>
      <c r="C162" s="96">
        <v>226</v>
      </c>
      <c r="D162" s="57">
        <v>0.13</v>
      </c>
      <c r="E162" s="57" t="s">
        <v>522</v>
      </c>
      <c r="F162" s="49">
        <v>37595</v>
      </c>
      <c r="G162" s="49">
        <v>39479</v>
      </c>
      <c r="H162" s="58" t="s">
        <v>294</v>
      </c>
      <c r="I162" s="46">
        <f t="shared" si="47"/>
        <v>154906.88</v>
      </c>
      <c r="J162" s="15">
        <f t="shared" si="48"/>
        <v>24255.31</v>
      </c>
      <c r="K162" s="16">
        <f t="shared" si="43"/>
        <v>0.15657994015501442</v>
      </c>
      <c r="L162" s="17">
        <f t="shared" si="49"/>
        <v>3567.24</v>
      </c>
      <c r="M162" s="89">
        <v>67105.98</v>
      </c>
      <c r="N162" s="90">
        <v>10507.45</v>
      </c>
      <c r="O162" s="91">
        <v>747.59</v>
      </c>
      <c r="P162" s="89">
        <v>62282.76</v>
      </c>
      <c r="Q162" s="90">
        <v>9752.23</v>
      </c>
      <c r="R162" s="91">
        <v>3355.64</v>
      </c>
      <c r="S162" s="89">
        <v>25518.14</v>
      </c>
      <c r="T162" s="90">
        <v>3995.63</v>
      </c>
      <c r="U162" s="91">
        <v>-535.99</v>
      </c>
      <c r="V162" s="89">
        <v>0</v>
      </c>
      <c r="W162" s="90">
        <v>0</v>
      </c>
      <c r="X162" s="91">
        <v>0</v>
      </c>
      <c r="Y162" s="89">
        <v>0</v>
      </c>
      <c r="Z162" s="90">
        <v>0</v>
      </c>
      <c r="AA162" s="91">
        <v>0</v>
      </c>
      <c r="AB162" s="89">
        <v>0</v>
      </c>
      <c r="AC162" s="90">
        <v>0</v>
      </c>
      <c r="AD162" s="91">
        <v>0</v>
      </c>
      <c r="AE162" s="89">
        <v>0</v>
      </c>
      <c r="AF162" s="90">
        <v>0</v>
      </c>
      <c r="AG162" s="91">
        <v>0</v>
      </c>
      <c r="AH162" s="89">
        <v>0</v>
      </c>
      <c r="AI162" s="90">
        <v>0</v>
      </c>
      <c r="AJ162" s="91">
        <v>0</v>
      </c>
      <c r="AK162" s="89">
        <v>0</v>
      </c>
      <c r="AL162" s="90">
        <v>0</v>
      </c>
      <c r="AM162" s="91">
        <v>0</v>
      </c>
      <c r="AN162" s="101">
        <v>0</v>
      </c>
      <c r="AO162" s="100">
        <v>0</v>
      </c>
      <c r="AP162" s="91">
        <v>0</v>
      </c>
      <c r="AQ162" s="101">
        <v>0</v>
      </c>
      <c r="AR162" s="100">
        <v>0</v>
      </c>
      <c r="AS162" s="91">
        <v>0</v>
      </c>
      <c r="AT162" s="101">
        <v>0</v>
      </c>
      <c r="AU162" s="100">
        <v>0</v>
      </c>
      <c r="AV162" s="91">
        <v>0</v>
      </c>
    </row>
    <row r="163" spans="1:50" x14ac:dyDescent="0.25">
      <c r="A163" s="176">
        <v>153</v>
      </c>
      <c r="B163" s="95" t="s">
        <v>103</v>
      </c>
      <c r="C163" s="96">
        <v>228</v>
      </c>
      <c r="D163" s="57">
        <v>0.48</v>
      </c>
      <c r="E163" s="57" t="s">
        <v>522</v>
      </c>
      <c r="F163" s="49">
        <v>41194</v>
      </c>
      <c r="G163" s="49">
        <v>41194</v>
      </c>
      <c r="H163" s="58" t="s">
        <v>295</v>
      </c>
      <c r="I163" s="46">
        <f t="shared" si="47"/>
        <v>913018.12000000011</v>
      </c>
      <c r="J163" s="15">
        <f t="shared" si="48"/>
        <v>126124.32999999999</v>
      </c>
      <c r="K163" s="16">
        <f t="shared" si="43"/>
        <v>0.13814000756085759</v>
      </c>
      <c r="L163" s="17">
        <f t="shared" si="49"/>
        <v>5489.2700000000013</v>
      </c>
      <c r="M163" s="89">
        <v>161621.16</v>
      </c>
      <c r="N163" s="90">
        <v>22326.35</v>
      </c>
      <c r="O163" s="91">
        <v>-878.15</v>
      </c>
      <c r="P163" s="89">
        <v>179075.12</v>
      </c>
      <c r="Q163" s="90">
        <v>24737.439999999999</v>
      </c>
      <c r="R163" s="91">
        <v>6498.17</v>
      </c>
      <c r="S163" s="89">
        <v>181928.88</v>
      </c>
      <c r="T163" s="90">
        <v>25131.66</v>
      </c>
      <c r="U163" s="91">
        <v>-4517.49</v>
      </c>
      <c r="V163" s="89">
        <v>261374.64</v>
      </c>
      <c r="W163" s="90">
        <v>36106.29</v>
      </c>
      <c r="X163" s="91">
        <v>7594.94</v>
      </c>
      <c r="Y163" s="89">
        <v>129018.32</v>
      </c>
      <c r="Z163" s="90">
        <v>17822.59</v>
      </c>
      <c r="AA163" s="91">
        <v>-3208.2</v>
      </c>
      <c r="AB163" s="89">
        <v>0</v>
      </c>
      <c r="AC163" s="90">
        <v>0</v>
      </c>
      <c r="AD163" s="91">
        <v>0</v>
      </c>
      <c r="AE163" s="89">
        <v>0</v>
      </c>
      <c r="AF163" s="90">
        <v>0</v>
      </c>
      <c r="AG163" s="91">
        <v>0</v>
      </c>
      <c r="AH163" s="89">
        <v>0</v>
      </c>
      <c r="AI163" s="90">
        <v>0</v>
      </c>
      <c r="AJ163" s="91">
        <v>0</v>
      </c>
      <c r="AK163" s="89">
        <v>0</v>
      </c>
      <c r="AL163" s="90">
        <v>0</v>
      </c>
      <c r="AM163" s="91">
        <v>0</v>
      </c>
      <c r="AN163" s="101">
        <v>0</v>
      </c>
      <c r="AO163" s="100">
        <v>0</v>
      </c>
      <c r="AP163" s="91">
        <v>0</v>
      </c>
      <c r="AQ163" s="101">
        <v>0</v>
      </c>
      <c r="AR163" s="100">
        <v>0</v>
      </c>
      <c r="AS163" s="91">
        <v>0</v>
      </c>
      <c r="AT163" s="101">
        <v>0</v>
      </c>
      <c r="AU163" s="100">
        <v>0</v>
      </c>
      <c r="AV163" s="91">
        <v>0</v>
      </c>
    </row>
    <row r="164" spans="1:50" x14ac:dyDescent="0.25">
      <c r="A164" s="168">
        <v>154</v>
      </c>
      <c r="B164" s="95" t="s">
        <v>104</v>
      </c>
      <c r="C164" s="96">
        <v>229</v>
      </c>
      <c r="D164" s="57">
        <v>0.09</v>
      </c>
      <c r="E164" s="57" t="s">
        <v>522</v>
      </c>
      <c r="F164" s="49">
        <v>37222</v>
      </c>
      <c r="G164" s="49">
        <v>40391</v>
      </c>
      <c r="H164" s="58" t="s">
        <v>296</v>
      </c>
      <c r="I164" s="46">
        <f t="shared" si="47"/>
        <v>112639.20999999999</v>
      </c>
      <c r="J164" s="15">
        <f t="shared" si="48"/>
        <v>17637.039999999997</v>
      </c>
      <c r="K164" s="16">
        <f t="shared" si="43"/>
        <v>0.15657993339974596</v>
      </c>
      <c r="L164" s="17">
        <f t="shared" si="49"/>
        <v>3145.27</v>
      </c>
      <c r="M164" s="89">
        <v>46892.639999999999</v>
      </c>
      <c r="N164" s="90">
        <v>7342.45</v>
      </c>
      <c r="O164" s="91">
        <v>519.02</v>
      </c>
      <c r="P164" s="89">
        <v>35895.89</v>
      </c>
      <c r="Q164" s="90">
        <v>5620.58</v>
      </c>
      <c r="R164" s="91">
        <v>1594.44</v>
      </c>
      <c r="S164" s="89">
        <v>8963.8700000000008</v>
      </c>
      <c r="T164" s="90">
        <v>1403.56</v>
      </c>
      <c r="U164" s="91">
        <v>-163.61000000000001</v>
      </c>
      <c r="V164" s="89">
        <v>18309.64</v>
      </c>
      <c r="W164" s="90">
        <v>2866.92</v>
      </c>
      <c r="X164" s="91">
        <v>1189.67</v>
      </c>
      <c r="Y164" s="89">
        <v>2577.17</v>
      </c>
      <c r="Z164" s="90">
        <v>403.53</v>
      </c>
      <c r="AA164" s="91">
        <v>5.75</v>
      </c>
      <c r="AB164" s="89">
        <v>0</v>
      </c>
      <c r="AC164" s="90">
        <v>0</v>
      </c>
      <c r="AD164" s="91">
        <v>0</v>
      </c>
      <c r="AE164" s="89">
        <v>0</v>
      </c>
      <c r="AF164" s="90">
        <v>0</v>
      </c>
      <c r="AG164" s="91">
        <v>0</v>
      </c>
      <c r="AH164" s="89">
        <v>0</v>
      </c>
      <c r="AI164" s="90">
        <v>0</v>
      </c>
      <c r="AJ164" s="91">
        <v>0</v>
      </c>
      <c r="AK164" s="89">
        <v>0</v>
      </c>
      <c r="AL164" s="90">
        <v>0</v>
      </c>
      <c r="AM164" s="91">
        <v>0</v>
      </c>
      <c r="AN164" s="101">
        <v>0</v>
      </c>
      <c r="AO164" s="100">
        <v>0</v>
      </c>
      <c r="AP164" s="91">
        <v>0</v>
      </c>
      <c r="AQ164" s="101">
        <v>0</v>
      </c>
      <c r="AR164" s="100">
        <v>0</v>
      </c>
      <c r="AS164" s="91">
        <v>0</v>
      </c>
      <c r="AT164" s="101">
        <v>0</v>
      </c>
      <c r="AU164" s="100">
        <v>0</v>
      </c>
      <c r="AV164" s="91">
        <v>0</v>
      </c>
    </row>
    <row r="165" spans="1:50" x14ac:dyDescent="0.25">
      <c r="A165" s="176">
        <v>155</v>
      </c>
      <c r="B165" s="95" t="s">
        <v>105</v>
      </c>
      <c r="C165" s="96">
        <v>231</v>
      </c>
      <c r="D165" s="57">
        <v>0.5</v>
      </c>
      <c r="E165" s="57" t="s">
        <v>522</v>
      </c>
      <c r="F165" s="49">
        <v>37614</v>
      </c>
      <c r="G165" s="49">
        <v>39569</v>
      </c>
      <c r="H165" s="58" t="s">
        <v>297</v>
      </c>
      <c r="I165" s="46">
        <f t="shared" si="47"/>
        <v>553254.81000000006</v>
      </c>
      <c r="J165" s="15">
        <f t="shared" si="48"/>
        <v>76426.62</v>
      </c>
      <c r="K165" s="16">
        <f t="shared" si="43"/>
        <v>0.1381400009879715</v>
      </c>
      <c r="L165" s="17">
        <f t="shared" si="49"/>
        <v>-430.73999999999978</v>
      </c>
      <c r="M165" s="89">
        <v>179923.54</v>
      </c>
      <c r="N165" s="90">
        <v>24854.639999999999</v>
      </c>
      <c r="O165" s="91">
        <v>-1190.7</v>
      </c>
      <c r="P165" s="89">
        <v>203960.51</v>
      </c>
      <c r="Q165" s="90">
        <v>28175.1</v>
      </c>
      <c r="R165" s="91">
        <v>7323.74</v>
      </c>
      <c r="S165" s="89">
        <v>169370.76</v>
      </c>
      <c r="T165" s="90">
        <v>23396.880000000001</v>
      </c>
      <c r="U165" s="91">
        <v>-6563.78</v>
      </c>
      <c r="V165" s="89">
        <v>0</v>
      </c>
      <c r="W165" s="90">
        <v>0</v>
      </c>
      <c r="X165" s="91">
        <v>0</v>
      </c>
      <c r="Y165" s="89">
        <v>0</v>
      </c>
      <c r="Z165" s="90">
        <v>0</v>
      </c>
      <c r="AA165" s="91">
        <v>0</v>
      </c>
      <c r="AB165" s="89">
        <v>0</v>
      </c>
      <c r="AC165" s="90">
        <v>0</v>
      </c>
      <c r="AD165" s="91">
        <v>0</v>
      </c>
      <c r="AE165" s="89">
        <v>0</v>
      </c>
      <c r="AF165" s="90">
        <v>0</v>
      </c>
      <c r="AG165" s="91">
        <v>0</v>
      </c>
      <c r="AH165" s="89">
        <v>0</v>
      </c>
      <c r="AI165" s="90">
        <v>0</v>
      </c>
      <c r="AJ165" s="91">
        <v>0</v>
      </c>
      <c r="AK165" s="89">
        <v>0</v>
      </c>
      <c r="AL165" s="90">
        <v>0</v>
      </c>
      <c r="AM165" s="91">
        <v>0</v>
      </c>
      <c r="AN165" s="101">
        <v>0</v>
      </c>
      <c r="AO165" s="100">
        <v>0</v>
      </c>
      <c r="AP165" s="91">
        <v>0</v>
      </c>
      <c r="AQ165" s="101">
        <v>0</v>
      </c>
      <c r="AR165" s="100">
        <v>0</v>
      </c>
      <c r="AS165" s="91">
        <v>0</v>
      </c>
      <c r="AT165" s="101">
        <v>0</v>
      </c>
      <c r="AU165" s="100">
        <v>0</v>
      </c>
      <c r="AV165" s="91">
        <v>0</v>
      </c>
    </row>
    <row r="166" spans="1:50" x14ac:dyDescent="0.25">
      <c r="A166" s="176">
        <v>156</v>
      </c>
      <c r="B166" s="95" t="s">
        <v>106</v>
      </c>
      <c r="C166" s="96">
        <v>232</v>
      </c>
      <c r="D166" s="57">
        <v>0.35</v>
      </c>
      <c r="E166" s="57" t="s">
        <v>522</v>
      </c>
      <c r="F166" s="49">
        <v>37498</v>
      </c>
      <c r="G166" s="49">
        <v>39569</v>
      </c>
      <c r="H166" s="58" t="s">
        <v>298</v>
      </c>
      <c r="I166" s="46">
        <f t="shared" si="47"/>
        <v>415743.38</v>
      </c>
      <c r="J166" s="15">
        <f t="shared" si="48"/>
        <v>59808.84</v>
      </c>
      <c r="K166" s="16">
        <f t="shared" ref="K166:K219" si="50">J166/I166</f>
        <v>0.14385999363357271</v>
      </c>
      <c r="L166" s="17">
        <f t="shared" si="49"/>
        <v>1883.1</v>
      </c>
      <c r="M166" s="89">
        <v>171592.26</v>
      </c>
      <c r="N166" s="90">
        <v>24685.26</v>
      </c>
      <c r="O166" s="91">
        <v>-102.37</v>
      </c>
      <c r="P166" s="89">
        <v>141974.98000000001</v>
      </c>
      <c r="Q166" s="90">
        <v>20424.52</v>
      </c>
      <c r="R166" s="91">
        <v>5618.49</v>
      </c>
      <c r="S166" s="89">
        <v>102176.14</v>
      </c>
      <c r="T166" s="90">
        <v>14699.06</v>
      </c>
      <c r="U166" s="91">
        <v>-3633.02</v>
      </c>
      <c r="V166" s="89">
        <v>0</v>
      </c>
      <c r="W166" s="90">
        <v>0</v>
      </c>
      <c r="X166" s="91">
        <v>0</v>
      </c>
      <c r="Y166" s="89">
        <v>0</v>
      </c>
      <c r="Z166" s="90">
        <v>0</v>
      </c>
      <c r="AA166" s="91">
        <v>0</v>
      </c>
      <c r="AB166" s="89">
        <v>0</v>
      </c>
      <c r="AC166" s="90">
        <v>0</v>
      </c>
      <c r="AD166" s="91">
        <v>0</v>
      </c>
      <c r="AE166" s="89">
        <v>0</v>
      </c>
      <c r="AF166" s="90">
        <v>0</v>
      </c>
      <c r="AG166" s="91">
        <v>0</v>
      </c>
      <c r="AH166" s="89">
        <v>0</v>
      </c>
      <c r="AI166" s="90">
        <v>0</v>
      </c>
      <c r="AJ166" s="91">
        <v>0</v>
      </c>
      <c r="AK166" s="89">
        <v>0</v>
      </c>
      <c r="AL166" s="90">
        <v>0</v>
      </c>
      <c r="AM166" s="91">
        <v>0</v>
      </c>
      <c r="AN166" s="101">
        <v>0</v>
      </c>
      <c r="AO166" s="100">
        <v>0</v>
      </c>
      <c r="AP166" s="91">
        <v>0</v>
      </c>
      <c r="AQ166" s="101">
        <v>0</v>
      </c>
      <c r="AR166" s="100">
        <v>0</v>
      </c>
      <c r="AS166" s="91">
        <v>0</v>
      </c>
      <c r="AT166" s="101">
        <v>0</v>
      </c>
      <c r="AU166" s="100">
        <v>0</v>
      </c>
      <c r="AV166" s="91">
        <v>0</v>
      </c>
    </row>
    <row r="167" spans="1:50" x14ac:dyDescent="0.25">
      <c r="A167" s="168">
        <v>157</v>
      </c>
      <c r="B167" s="95" t="s">
        <v>107</v>
      </c>
      <c r="C167" s="96">
        <v>236</v>
      </c>
      <c r="D167" s="57">
        <v>0.39500000000000002</v>
      </c>
      <c r="E167" s="57" t="s">
        <v>522</v>
      </c>
      <c r="F167" s="49">
        <v>36875</v>
      </c>
      <c r="G167" s="49">
        <v>39569</v>
      </c>
      <c r="H167" s="58" t="s">
        <v>298</v>
      </c>
      <c r="I167" s="46">
        <f t="shared" si="47"/>
        <v>551707.49</v>
      </c>
      <c r="J167" s="15">
        <f t="shared" si="48"/>
        <v>66591.09</v>
      </c>
      <c r="K167" s="16">
        <f t="shared" si="50"/>
        <v>0.12069999267184137</v>
      </c>
      <c r="L167" s="17">
        <f t="shared" si="49"/>
        <v>-9528.31</v>
      </c>
      <c r="M167" s="89">
        <v>184440.76</v>
      </c>
      <c r="N167" s="90">
        <v>22262</v>
      </c>
      <c r="O167" s="91">
        <v>-4370.47</v>
      </c>
      <c r="P167" s="89">
        <v>178605.34</v>
      </c>
      <c r="Q167" s="90">
        <v>21557.66</v>
      </c>
      <c r="R167" s="91">
        <v>3157.55</v>
      </c>
      <c r="S167" s="89">
        <v>188661.39</v>
      </c>
      <c r="T167" s="90">
        <v>22771.43</v>
      </c>
      <c r="U167" s="91">
        <v>-8315.39</v>
      </c>
      <c r="V167" s="89">
        <v>0</v>
      </c>
      <c r="W167" s="90">
        <v>0</v>
      </c>
      <c r="X167" s="91">
        <v>0</v>
      </c>
      <c r="Y167" s="89">
        <v>0</v>
      </c>
      <c r="Z167" s="90">
        <v>0</v>
      </c>
      <c r="AA167" s="91">
        <v>0</v>
      </c>
      <c r="AB167" s="89">
        <v>0</v>
      </c>
      <c r="AC167" s="90">
        <v>0</v>
      </c>
      <c r="AD167" s="91">
        <v>0</v>
      </c>
      <c r="AE167" s="89">
        <v>0</v>
      </c>
      <c r="AF167" s="90">
        <v>0</v>
      </c>
      <c r="AG167" s="91">
        <v>0</v>
      </c>
      <c r="AH167" s="89">
        <v>0</v>
      </c>
      <c r="AI167" s="90">
        <v>0</v>
      </c>
      <c r="AJ167" s="91">
        <v>0</v>
      </c>
      <c r="AK167" s="89">
        <v>0</v>
      </c>
      <c r="AL167" s="90">
        <v>0</v>
      </c>
      <c r="AM167" s="91">
        <v>0</v>
      </c>
      <c r="AN167" s="101">
        <v>0</v>
      </c>
      <c r="AO167" s="100">
        <v>0</v>
      </c>
      <c r="AP167" s="91">
        <v>0</v>
      </c>
      <c r="AQ167" s="101">
        <v>0</v>
      </c>
      <c r="AR167" s="100">
        <v>0</v>
      </c>
      <c r="AS167" s="91">
        <v>0</v>
      </c>
      <c r="AT167" s="101">
        <v>0</v>
      </c>
      <c r="AU167" s="100">
        <v>0</v>
      </c>
      <c r="AV167" s="91">
        <v>0</v>
      </c>
    </row>
    <row r="168" spans="1:50" x14ac:dyDescent="0.25">
      <c r="A168" s="176">
        <v>158</v>
      </c>
      <c r="B168" s="95" t="s">
        <v>539</v>
      </c>
      <c r="C168" s="96">
        <v>237</v>
      </c>
      <c r="D168" s="57">
        <v>0.15</v>
      </c>
      <c r="E168" s="57" t="s">
        <v>522</v>
      </c>
      <c r="F168" s="49">
        <v>36130</v>
      </c>
      <c r="G168" s="49">
        <v>40483</v>
      </c>
      <c r="H168" s="58" t="s">
        <v>299</v>
      </c>
      <c r="I168" s="46">
        <f t="shared" si="47"/>
        <v>75782.83</v>
      </c>
      <c r="J168" s="15">
        <f t="shared" si="48"/>
        <v>11866.079999999998</v>
      </c>
      <c r="K168" s="16">
        <f t="shared" si="50"/>
        <v>0.15658005909781936</v>
      </c>
      <c r="L168" s="17">
        <f t="shared" si="49"/>
        <v>2141.61</v>
      </c>
      <c r="M168" s="89">
        <v>35318.28</v>
      </c>
      <c r="N168" s="90">
        <v>5530.14</v>
      </c>
      <c r="O168" s="91">
        <v>506.11</v>
      </c>
      <c r="P168" s="89">
        <v>33235.839999999997</v>
      </c>
      <c r="Q168" s="90">
        <v>5204.07</v>
      </c>
      <c r="R168" s="91">
        <v>1793.08</v>
      </c>
      <c r="S168" s="89">
        <v>7228.71</v>
      </c>
      <c r="T168" s="90">
        <v>1131.8699999999999</v>
      </c>
      <c r="U168" s="91">
        <v>-157.58000000000001</v>
      </c>
      <c r="V168" s="89">
        <v>0</v>
      </c>
      <c r="W168" s="90">
        <v>0</v>
      </c>
      <c r="X168" s="91">
        <v>0</v>
      </c>
      <c r="Y168" s="89">
        <v>0</v>
      </c>
      <c r="Z168" s="90">
        <v>0</v>
      </c>
      <c r="AA168" s="91">
        <v>0</v>
      </c>
      <c r="AB168" s="89">
        <v>0</v>
      </c>
      <c r="AC168" s="90">
        <v>0</v>
      </c>
      <c r="AD168" s="91">
        <v>0</v>
      </c>
      <c r="AE168" s="89">
        <v>0</v>
      </c>
      <c r="AF168" s="90">
        <v>0</v>
      </c>
      <c r="AG168" s="91">
        <v>0</v>
      </c>
      <c r="AH168" s="89">
        <v>0</v>
      </c>
      <c r="AI168" s="90">
        <v>0</v>
      </c>
      <c r="AJ168" s="91">
        <v>0</v>
      </c>
      <c r="AK168" s="89">
        <v>0</v>
      </c>
      <c r="AL168" s="90">
        <v>0</v>
      </c>
      <c r="AM168" s="91">
        <v>0</v>
      </c>
      <c r="AN168" s="101">
        <v>0</v>
      </c>
      <c r="AO168" s="100">
        <v>0</v>
      </c>
      <c r="AP168" s="91">
        <v>0</v>
      </c>
      <c r="AQ168" s="101">
        <v>0</v>
      </c>
      <c r="AR168" s="100">
        <v>0</v>
      </c>
      <c r="AS168" s="91">
        <v>0</v>
      </c>
      <c r="AT168" s="101">
        <v>0</v>
      </c>
      <c r="AU168" s="100">
        <v>0</v>
      </c>
      <c r="AV168" s="91">
        <v>0</v>
      </c>
      <c r="AX168" s="115"/>
    </row>
    <row r="169" spans="1:50" x14ac:dyDescent="0.25">
      <c r="A169" s="176">
        <v>159</v>
      </c>
      <c r="B169" s="95" t="s">
        <v>492</v>
      </c>
      <c r="C169" s="96">
        <v>363</v>
      </c>
      <c r="D169" s="57">
        <v>4.4999999999999998E-2</v>
      </c>
      <c r="E169" s="57" t="s">
        <v>522</v>
      </c>
      <c r="F169" s="49">
        <v>37428</v>
      </c>
      <c r="G169" s="49">
        <v>40674</v>
      </c>
      <c r="H169" s="58" t="s">
        <v>300</v>
      </c>
      <c r="I169" s="46">
        <f t="shared" si="47"/>
        <v>56219.090000000004</v>
      </c>
      <c r="J169" s="15">
        <f t="shared" si="48"/>
        <v>8867.43</v>
      </c>
      <c r="K169" s="16">
        <f t="shared" si="50"/>
        <v>0.15772987431849217</v>
      </c>
      <c r="L169" s="17">
        <f t="shared" si="49"/>
        <v>1085.5200000000002</v>
      </c>
      <c r="M169" s="89">
        <v>18811.63</v>
      </c>
      <c r="N169" s="90">
        <v>2967.16</v>
      </c>
      <c r="O169" s="91">
        <v>210.88</v>
      </c>
      <c r="P169" s="89">
        <v>19061.64</v>
      </c>
      <c r="Q169" s="90">
        <v>3006.59</v>
      </c>
      <c r="R169" s="91">
        <v>1028.5</v>
      </c>
      <c r="S169" s="89">
        <v>17005.28</v>
      </c>
      <c r="T169" s="90">
        <v>2682.24</v>
      </c>
      <c r="U169" s="91">
        <v>-185.54</v>
      </c>
      <c r="V169" s="89">
        <v>1340.54</v>
      </c>
      <c r="W169" s="90">
        <v>211.44</v>
      </c>
      <c r="X169" s="91">
        <v>31.68</v>
      </c>
      <c r="Y169" s="89">
        <v>0</v>
      </c>
      <c r="Z169" s="90">
        <v>0</v>
      </c>
      <c r="AA169" s="91">
        <v>0</v>
      </c>
      <c r="AB169" s="89">
        <v>0</v>
      </c>
      <c r="AC169" s="90">
        <v>0</v>
      </c>
      <c r="AD169" s="91">
        <v>0</v>
      </c>
      <c r="AE169" s="89">
        <v>0</v>
      </c>
      <c r="AF169" s="90">
        <v>0</v>
      </c>
      <c r="AG169" s="91">
        <v>0</v>
      </c>
      <c r="AH169" s="89">
        <v>0</v>
      </c>
      <c r="AI169" s="90">
        <v>0</v>
      </c>
      <c r="AJ169" s="91">
        <v>0</v>
      </c>
      <c r="AK169" s="89">
        <v>0</v>
      </c>
      <c r="AL169" s="90">
        <v>0</v>
      </c>
      <c r="AM169" s="91">
        <v>0</v>
      </c>
      <c r="AN169" s="101">
        <v>0</v>
      </c>
      <c r="AO169" s="100">
        <v>0</v>
      </c>
      <c r="AP169" s="91">
        <v>0</v>
      </c>
      <c r="AQ169" s="101">
        <v>0</v>
      </c>
      <c r="AR169" s="100">
        <v>0</v>
      </c>
      <c r="AS169" s="91">
        <v>0</v>
      </c>
      <c r="AT169" s="101">
        <v>0</v>
      </c>
      <c r="AU169" s="100">
        <v>0</v>
      </c>
      <c r="AV169" s="91">
        <v>0</v>
      </c>
    </row>
    <row r="170" spans="1:50" x14ac:dyDescent="0.25">
      <c r="A170" s="168">
        <v>160</v>
      </c>
      <c r="B170" s="95" t="s">
        <v>108</v>
      </c>
      <c r="C170" s="96">
        <v>242</v>
      </c>
      <c r="D170" s="57">
        <v>4.2999999999999997E-2</v>
      </c>
      <c r="E170" s="57" t="s">
        <v>522</v>
      </c>
      <c r="F170" s="49">
        <v>35187</v>
      </c>
      <c r="G170" s="49">
        <v>40672</v>
      </c>
      <c r="H170" s="58" t="s">
        <v>301</v>
      </c>
      <c r="I170" s="46">
        <f t="shared" si="47"/>
        <v>36145.050000000003</v>
      </c>
      <c r="J170" s="15">
        <f t="shared" si="48"/>
        <v>5543.39</v>
      </c>
      <c r="K170" s="16">
        <f t="shared" si="50"/>
        <v>0.1533651219184923</v>
      </c>
      <c r="L170" s="17">
        <f t="shared" si="49"/>
        <v>653.30999999999995</v>
      </c>
      <c r="M170" s="89">
        <v>9871.2800000000007</v>
      </c>
      <c r="N170" s="90">
        <v>1557</v>
      </c>
      <c r="O170" s="91">
        <v>83.44</v>
      </c>
      <c r="P170" s="89">
        <v>14128.13</v>
      </c>
      <c r="Q170" s="90">
        <v>2228.4299999999998</v>
      </c>
      <c r="R170" s="91">
        <v>738.84</v>
      </c>
      <c r="S170" s="89">
        <v>5342.04</v>
      </c>
      <c r="T170" s="90">
        <v>842.6</v>
      </c>
      <c r="U170" s="91">
        <v>-136.99</v>
      </c>
      <c r="V170" s="89">
        <v>3527.58</v>
      </c>
      <c r="W170" s="90">
        <v>556.41</v>
      </c>
      <c r="X170" s="91">
        <v>162.9</v>
      </c>
      <c r="Y170" s="89">
        <v>1311.65</v>
      </c>
      <c r="Z170" s="90">
        <v>206.89</v>
      </c>
      <c r="AA170" s="91">
        <v>7.75</v>
      </c>
      <c r="AB170" s="89">
        <v>1964.37</v>
      </c>
      <c r="AC170" s="90">
        <v>309.83999999999997</v>
      </c>
      <c r="AD170" s="91">
        <v>-44.85</v>
      </c>
      <c r="AE170" s="89">
        <v>0</v>
      </c>
      <c r="AF170" s="90">
        <v>0</v>
      </c>
      <c r="AG170" s="91">
        <v>0</v>
      </c>
      <c r="AH170" s="89">
        <v>0</v>
      </c>
      <c r="AI170" s="90">
        <v>0</v>
      </c>
      <c r="AJ170" s="91">
        <v>0</v>
      </c>
      <c r="AK170" s="89">
        <v>0</v>
      </c>
      <c r="AL170" s="90">
        <v>0</v>
      </c>
      <c r="AM170" s="91">
        <v>0</v>
      </c>
      <c r="AN170" s="101">
        <v>0</v>
      </c>
      <c r="AO170" s="100">
        <v>0</v>
      </c>
      <c r="AP170" s="91">
        <v>0</v>
      </c>
      <c r="AQ170" s="101">
        <v>0</v>
      </c>
      <c r="AR170" s="100">
        <v>0</v>
      </c>
      <c r="AS170" s="91">
        <v>0</v>
      </c>
      <c r="AT170" s="101">
        <v>0</v>
      </c>
      <c r="AU170" s="100">
        <v>-157.78</v>
      </c>
      <c r="AV170" s="91">
        <v>-157.78</v>
      </c>
    </row>
    <row r="171" spans="1:50" x14ac:dyDescent="0.25">
      <c r="A171" s="176">
        <v>161</v>
      </c>
      <c r="B171" s="95" t="s">
        <v>109</v>
      </c>
      <c r="C171" s="96">
        <v>249</v>
      </c>
      <c r="D171" s="57">
        <v>5.5E-2</v>
      </c>
      <c r="E171" s="57" t="s">
        <v>522</v>
      </c>
      <c r="F171" s="49">
        <v>37603</v>
      </c>
      <c r="G171" s="49">
        <v>39448</v>
      </c>
      <c r="H171" s="58" t="s">
        <v>302</v>
      </c>
      <c r="I171" s="46">
        <f t="shared" si="47"/>
        <v>70663.489999999991</v>
      </c>
      <c r="J171" s="15">
        <f t="shared" si="48"/>
        <v>11145.75</v>
      </c>
      <c r="K171" s="16">
        <f t="shared" si="50"/>
        <v>0.15772996776694728</v>
      </c>
      <c r="L171" s="17">
        <f t="shared" si="49"/>
        <v>1628.29</v>
      </c>
      <c r="M171" s="89">
        <v>22722.87</v>
      </c>
      <c r="N171" s="90">
        <v>3584.08</v>
      </c>
      <c r="O171" s="91">
        <v>333.07</v>
      </c>
      <c r="P171" s="89">
        <v>29300.17</v>
      </c>
      <c r="Q171" s="90">
        <v>4621.5200000000004</v>
      </c>
      <c r="R171" s="91">
        <v>1529.75</v>
      </c>
      <c r="S171" s="89">
        <v>18428.16</v>
      </c>
      <c r="T171" s="90">
        <v>2906.67</v>
      </c>
      <c r="U171" s="91">
        <v>-235.2</v>
      </c>
      <c r="V171" s="89">
        <v>212.29</v>
      </c>
      <c r="W171" s="90">
        <v>33.479999999999997</v>
      </c>
      <c r="X171" s="91">
        <v>0.67</v>
      </c>
      <c r="Y171" s="89">
        <v>0</v>
      </c>
      <c r="Z171" s="90">
        <v>0</v>
      </c>
      <c r="AA171" s="91">
        <v>0</v>
      </c>
      <c r="AB171" s="89">
        <v>0</v>
      </c>
      <c r="AC171" s="90">
        <v>0</v>
      </c>
      <c r="AD171" s="91">
        <v>0</v>
      </c>
      <c r="AE171" s="89">
        <v>0</v>
      </c>
      <c r="AF171" s="90">
        <v>0</v>
      </c>
      <c r="AG171" s="91">
        <v>0</v>
      </c>
      <c r="AH171" s="89">
        <v>0</v>
      </c>
      <c r="AI171" s="90">
        <v>0</v>
      </c>
      <c r="AJ171" s="91">
        <v>0</v>
      </c>
      <c r="AK171" s="89">
        <v>0</v>
      </c>
      <c r="AL171" s="90">
        <v>0</v>
      </c>
      <c r="AM171" s="91">
        <v>0</v>
      </c>
      <c r="AN171" s="101">
        <v>0</v>
      </c>
      <c r="AO171" s="100">
        <v>0</v>
      </c>
      <c r="AP171" s="91">
        <v>0</v>
      </c>
      <c r="AQ171" s="101">
        <v>0</v>
      </c>
      <c r="AR171" s="100">
        <v>0</v>
      </c>
      <c r="AS171" s="91">
        <v>0</v>
      </c>
      <c r="AT171" s="101">
        <v>0</v>
      </c>
      <c r="AU171" s="100">
        <v>0</v>
      </c>
      <c r="AV171" s="91">
        <v>0</v>
      </c>
    </row>
    <row r="172" spans="1:50" x14ac:dyDescent="0.25">
      <c r="A172" s="176">
        <v>162</v>
      </c>
      <c r="B172" s="95" t="s">
        <v>110</v>
      </c>
      <c r="C172" s="96">
        <v>252</v>
      </c>
      <c r="D172" s="57">
        <v>0.32</v>
      </c>
      <c r="E172" s="57" t="s">
        <v>522</v>
      </c>
      <c r="F172" s="49">
        <v>37350</v>
      </c>
      <c r="G172" s="49">
        <v>39539</v>
      </c>
      <c r="H172" s="58" t="s">
        <v>303</v>
      </c>
      <c r="I172" s="46">
        <f t="shared" si="47"/>
        <v>183584.49</v>
      </c>
      <c r="J172" s="15">
        <f t="shared" si="48"/>
        <v>26199.350000000002</v>
      </c>
      <c r="K172" s="16">
        <f t="shared" si="50"/>
        <v>0.14271004048326744</v>
      </c>
      <c r="L172" s="17">
        <f t="shared" si="49"/>
        <v>1151.8800000000001</v>
      </c>
      <c r="M172" s="89">
        <v>66278.53</v>
      </c>
      <c r="N172" s="90">
        <v>9458.61</v>
      </c>
      <c r="O172" s="91">
        <v>-283.20999999999998</v>
      </c>
      <c r="P172" s="89">
        <v>72086.38</v>
      </c>
      <c r="Q172" s="90">
        <v>10287.450000000001</v>
      </c>
      <c r="R172" s="91">
        <v>2915.34</v>
      </c>
      <c r="S172" s="89">
        <v>45219.58</v>
      </c>
      <c r="T172" s="90">
        <v>6453.29</v>
      </c>
      <c r="U172" s="91">
        <v>-1480.25</v>
      </c>
      <c r="V172" s="89">
        <v>0</v>
      </c>
      <c r="W172" s="90">
        <v>0</v>
      </c>
      <c r="X172" s="91">
        <v>0</v>
      </c>
      <c r="Y172" s="89">
        <v>0</v>
      </c>
      <c r="Z172" s="90">
        <v>0</v>
      </c>
      <c r="AA172" s="91">
        <v>0</v>
      </c>
      <c r="AB172" s="89">
        <v>0</v>
      </c>
      <c r="AC172" s="90">
        <v>0</v>
      </c>
      <c r="AD172" s="91">
        <v>0</v>
      </c>
      <c r="AE172" s="89">
        <v>0</v>
      </c>
      <c r="AF172" s="90">
        <v>0</v>
      </c>
      <c r="AG172" s="91">
        <v>0</v>
      </c>
      <c r="AH172" s="89">
        <v>0</v>
      </c>
      <c r="AI172" s="90">
        <v>0</v>
      </c>
      <c r="AJ172" s="91">
        <v>0</v>
      </c>
      <c r="AK172" s="89">
        <v>0</v>
      </c>
      <c r="AL172" s="90">
        <v>0</v>
      </c>
      <c r="AM172" s="91">
        <v>0</v>
      </c>
      <c r="AN172" s="101">
        <v>0</v>
      </c>
      <c r="AO172" s="100">
        <v>0</v>
      </c>
      <c r="AP172" s="91">
        <v>0</v>
      </c>
      <c r="AQ172" s="101">
        <v>0</v>
      </c>
      <c r="AR172" s="100">
        <v>0</v>
      </c>
      <c r="AS172" s="91">
        <v>0</v>
      </c>
      <c r="AT172" s="101">
        <v>0</v>
      </c>
      <c r="AU172" s="100">
        <v>0</v>
      </c>
      <c r="AV172" s="91">
        <v>0</v>
      </c>
    </row>
    <row r="173" spans="1:50" x14ac:dyDescent="0.25">
      <c r="A173" s="168">
        <v>163</v>
      </c>
      <c r="B173" s="95" t="s">
        <v>111</v>
      </c>
      <c r="C173" s="96">
        <v>257</v>
      </c>
      <c r="D173" s="57">
        <v>0.09</v>
      </c>
      <c r="E173" s="57" t="s">
        <v>522</v>
      </c>
      <c r="F173" s="49">
        <v>36413</v>
      </c>
      <c r="G173" s="49">
        <v>39448</v>
      </c>
      <c r="H173" s="58" t="s">
        <v>304</v>
      </c>
      <c r="I173" s="46">
        <f t="shared" si="47"/>
        <v>129102.54999999999</v>
      </c>
      <c r="J173" s="15">
        <f t="shared" si="48"/>
        <v>20214.87</v>
      </c>
      <c r="K173" s="16">
        <f t="shared" si="50"/>
        <v>0.15657994361846456</v>
      </c>
      <c r="L173" s="17">
        <f t="shared" si="49"/>
        <v>2707.9300000000003</v>
      </c>
      <c r="M173" s="89">
        <v>56209.5</v>
      </c>
      <c r="N173" s="90">
        <v>8801.2800000000007</v>
      </c>
      <c r="O173" s="91">
        <v>761.45</v>
      </c>
      <c r="P173" s="89">
        <v>49129.4</v>
      </c>
      <c r="Q173" s="90">
        <v>7692.68</v>
      </c>
      <c r="R173" s="91">
        <v>2507.15</v>
      </c>
      <c r="S173" s="89">
        <v>23763.65</v>
      </c>
      <c r="T173" s="90">
        <v>3720.91</v>
      </c>
      <c r="U173" s="91">
        <v>-560.66999999999996</v>
      </c>
      <c r="V173" s="89">
        <v>0</v>
      </c>
      <c r="W173" s="90">
        <v>0</v>
      </c>
      <c r="X173" s="91">
        <v>0</v>
      </c>
      <c r="Y173" s="89">
        <v>0</v>
      </c>
      <c r="Z173" s="90">
        <v>0</v>
      </c>
      <c r="AA173" s="91">
        <v>0</v>
      </c>
      <c r="AB173" s="89">
        <v>0</v>
      </c>
      <c r="AC173" s="90">
        <v>0</v>
      </c>
      <c r="AD173" s="91">
        <v>0</v>
      </c>
      <c r="AE173" s="89">
        <v>0</v>
      </c>
      <c r="AF173" s="90">
        <v>0</v>
      </c>
      <c r="AG173" s="91">
        <v>0</v>
      </c>
      <c r="AH173" s="89">
        <v>0</v>
      </c>
      <c r="AI173" s="90">
        <v>0</v>
      </c>
      <c r="AJ173" s="91">
        <v>0</v>
      </c>
      <c r="AK173" s="89">
        <v>0</v>
      </c>
      <c r="AL173" s="90">
        <v>0</v>
      </c>
      <c r="AM173" s="91">
        <v>0</v>
      </c>
      <c r="AN173" s="101">
        <v>0</v>
      </c>
      <c r="AO173" s="100">
        <v>0</v>
      </c>
      <c r="AP173" s="91">
        <v>0</v>
      </c>
      <c r="AQ173" s="101">
        <v>0</v>
      </c>
      <c r="AR173" s="100">
        <v>0</v>
      </c>
      <c r="AS173" s="91">
        <v>0</v>
      </c>
      <c r="AT173" s="101">
        <v>0</v>
      </c>
      <c r="AU173" s="100">
        <v>0</v>
      </c>
      <c r="AV173" s="91">
        <v>0</v>
      </c>
    </row>
    <row r="174" spans="1:50" x14ac:dyDescent="0.25">
      <c r="A174" s="176">
        <v>164</v>
      </c>
      <c r="B174" s="95" t="s">
        <v>112</v>
      </c>
      <c r="C174" s="96">
        <v>258</v>
      </c>
      <c r="D174" s="57">
        <v>0.19500000000000001</v>
      </c>
      <c r="E174" s="57" t="s">
        <v>522</v>
      </c>
      <c r="F174" s="49">
        <v>35888</v>
      </c>
      <c r="G174" s="49">
        <v>39965</v>
      </c>
      <c r="H174" s="58" t="s">
        <v>305</v>
      </c>
      <c r="I174" s="46">
        <f t="shared" si="47"/>
        <v>246289.53</v>
      </c>
      <c r="J174" s="15">
        <f t="shared" si="48"/>
        <v>37655.21</v>
      </c>
      <c r="K174" s="16">
        <f t="shared" si="50"/>
        <v>0.15289001525968238</v>
      </c>
      <c r="L174" s="17">
        <f t="shared" si="49"/>
        <v>3034.5899999999997</v>
      </c>
      <c r="M174" s="89">
        <v>102660.91</v>
      </c>
      <c r="N174" s="90">
        <v>15695.83</v>
      </c>
      <c r="O174" s="91">
        <v>836.49</v>
      </c>
      <c r="P174" s="89">
        <v>73863.22</v>
      </c>
      <c r="Q174" s="90">
        <v>11292.95</v>
      </c>
      <c r="R174" s="91">
        <v>3491.41</v>
      </c>
      <c r="S174" s="89">
        <v>69765.399999999994</v>
      </c>
      <c r="T174" s="90">
        <v>10666.43</v>
      </c>
      <c r="U174" s="91">
        <v>-1293.31</v>
      </c>
      <c r="V174" s="89">
        <v>0</v>
      </c>
      <c r="W174" s="90">
        <v>0</v>
      </c>
      <c r="X174" s="91">
        <v>0</v>
      </c>
      <c r="Y174" s="89">
        <v>0</v>
      </c>
      <c r="Z174" s="90">
        <v>0</v>
      </c>
      <c r="AA174" s="91">
        <v>0</v>
      </c>
      <c r="AB174" s="89">
        <v>0</v>
      </c>
      <c r="AC174" s="90">
        <v>0</v>
      </c>
      <c r="AD174" s="91">
        <v>0</v>
      </c>
      <c r="AE174" s="89">
        <v>0</v>
      </c>
      <c r="AF174" s="90">
        <v>0</v>
      </c>
      <c r="AG174" s="91">
        <v>0</v>
      </c>
      <c r="AH174" s="89">
        <v>0</v>
      </c>
      <c r="AI174" s="90">
        <v>0</v>
      </c>
      <c r="AJ174" s="91">
        <v>0</v>
      </c>
      <c r="AK174" s="89">
        <v>0</v>
      </c>
      <c r="AL174" s="90">
        <v>0</v>
      </c>
      <c r="AM174" s="91">
        <v>0</v>
      </c>
      <c r="AN174" s="101">
        <v>0</v>
      </c>
      <c r="AO174" s="100">
        <v>0</v>
      </c>
      <c r="AP174" s="91">
        <v>0</v>
      </c>
      <c r="AQ174" s="101">
        <v>0</v>
      </c>
      <c r="AR174" s="100">
        <v>0</v>
      </c>
      <c r="AS174" s="91">
        <v>0</v>
      </c>
      <c r="AT174" s="101">
        <v>0</v>
      </c>
      <c r="AU174" s="100">
        <v>0</v>
      </c>
      <c r="AV174" s="91">
        <v>0</v>
      </c>
    </row>
    <row r="175" spans="1:50" x14ac:dyDescent="0.25">
      <c r="A175" s="176">
        <v>165</v>
      </c>
      <c r="B175" s="95" t="s">
        <v>493</v>
      </c>
      <c r="C175" s="96">
        <v>364</v>
      </c>
      <c r="D175" s="57">
        <v>7.0000000000000007E-2</v>
      </c>
      <c r="E175" s="57" t="s">
        <v>522</v>
      </c>
      <c r="F175" s="49">
        <v>36619</v>
      </c>
      <c r="G175" s="49">
        <v>39448</v>
      </c>
      <c r="H175" s="58" t="s">
        <v>306</v>
      </c>
      <c r="I175" s="46">
        <f t="shared" si="47"/>
        <v>67830.19</v>
      </c>
      <c r="J175" s="15">
        <f t="shared" si="48"/>
        <v>10698.86</v>
      </c>
      <c r="K175" s="16">
        <f t="shared" si="50"/>
        <v>0.15773006090650785</v>
      </c>
      <c r="L175" s="17">
        <f t="shared" si="49"/>
        <v>1351.25</v>
      </c>
      <c r="M175" s="89">
        <v>22356.34</v>
      </c>
      <c r="N175" s="90">
        <v>3526.27</v>
      </c>
      <c r="O175" s="91">
        <v>335.01</v>
      </c>
      <c r="P175" s="89">
        <v>23998.48</v>
      </c>
      <c r="Q175" s="90">
        <v>3785.28</v>
      </c>
      <c r="R175" s="91">
        <v>1215</v>
      </c>
      <c r="S175" s="89">
        <v>21475.37</v>
      </c>
      <c r="T175" s="90">
        <v>3387.31</v>
      </c>
      <c r="U175" s="91">
        <v>-198.76</v>
      </c>
      <c r="V175" s="89">
        <v>0</v>
      </c>
      <c r="W175" s="90">
        <v>0</v>
      </c>
      <c r="X175" s="91">
        <v>0</v>
      </c>
      <c r="Y175" s="89">
        <v>0</v>
      </c>
      <c r="Z175" s="90">
        <v>0</v>
      </c>
      <c r="AA175" s="91">
        <v>0</v>
      </c>
      <c r="AB175" s="89">
        <v>0</v>
      </c>
      <c r="AC175" s="90">
        <v>0</v>
      </c>
      <c r="AD175" s="91">
        <v>0</v>
      </c>
      <c r="AE175" s="89">
        <v>0</v>
      </c>
      <c r="AF175" s="90">
        <v>0</v>
      </c>
      <c r="AG175" s="91">
        <v>0</v>
      </c>
      <c r="AH175" s="89">
        <v>0</v>
      </c>
      <c r="AI175" s="90">
        <v>0</v>
      </c>
      <c r="AJ175" s="91">
        <v>0</v>
      </c>
      <c r="AK175" s="89">
        <v>0</v>
      </c>
      <c r="AL175" s="90">
        <v>0</v>
      </c>
      <c r="AM175" s="91">
        <v>0</v>
      </c>
      <c r="AN175" s="101">
        <v>0</v>
      </c>
      <c r="AO175" s="100">
        <v>0</v>
      </c>
      <c r="AP175" s="91">
        <v>0</v>
      </c>
      <c r="AQ175" s="101">
        <v>0</v>
      </c>
      <c r="AR175" s="100">
        <v>0</v>
      </c>
      <c r="AS175" s="91">
        <v>0</v>
      </c>
      <c r="AT175" s="101">
        <v>0</v>
      </c>
      <c r="AU175" s="100">
        <v>0</v>
      </c>
      <c r="AV175" s="91">
        <v>0</v>
      </c>
    </row>
    <row r="176" spans="1:50" x14ac:dyDescent="0.25">
      <c r="A176" s="168">
        <v>166</v>
      </c>
      <c r="B176" s="95" t="s">
        <v>494</v>
      </c>
      <c r="C176" s="96">
        <v>262</v>
      </c>
      <c r="D176" s="57">
        <v>0.05</v>
      </c>
      <c r="E176" s="57" t="s">
        <v>522</v>
      </c>
      <c r="F176" s="49">
        <v>37613</v>
      </c>
      <c r="G176" s="49">
        <v>39965</v>
      </c>
      <c r="H176" s="58" t="s">
        <v>307</v>
      </c>
      <c r="I176" s="46">
        <f t="shared" si="47"/>
        <v>0</v>
      </c>
      <c r="J176" s="15">
        <f t="shared" si="48"/>
        <v>0</v>
      </c>
      <c r="K176" s="16" t="e">
        <f t="shared" si="50"/>
        <v>#DIV/0!</v>
      </c>
      <c r="L176" s="17">
        <f t="shared" si="49"/>
        <v>0</v>
      </c>
      <c r="M176" s="89">
        <v>0</v>
      </c>
      <c r="N176" s="90">
        <v>0</v>
      </c>
      <c r="O176" s="91">
        <v>0</v>
      </c>
      <c r="P176" s="89">
        <v>0</v>
      </c>
      <c r="Q176" s="90">
        <v>0</v>
      </c>
      <c r="R176" s="91">
        <v>0</v>
      </c>
      <c r="S176" s="89">
        <v>0</v>
      </c>
      <c r="T176" s="90">
        <v>0</v>
      </c>
      <c r="U176" s="91">
        <v>0</v>
      </c>
      <c r="V176" s="89">
        <v>0</v>
      </c>
      <c r="W176" s="90">
        <v>0</v>
      </c>
      <c r="X176" s="91">
        <v>0</v>
      </c>
      <c r="Y176" s="89">
        <v>0</v>
      </c>
      <c r="Z176" s="90">
        <v>0</v>
      </c>
      <c r="AA176" s="91">
        <v>0</v>
      </c>
      <c r="AB176" s="89">
        <v>0</v>
      </c>
      <c r="AC176" s="90">
        <v>0</v>
      </c>
      <c r="AD176" s="91">
        <v>0</v>
      </c>
      <c r="AE176" s="89">
        <v>0</v>
      </c>
      <c r="AF176" s="90">
        <v>0</v>
      </c>
      <c r="AG176" s="91">
        <v>0</v>
      </c>
      <c r="AH176" s="89">
        <v>0</v>
      </c>
      <c r="AI176" s="90">
        <v>0</v>
      </c>
      <c r="AJ176" s="91">
        <v>0</v>
      </c>
      <c r="AK176" s="89">
        <v>0</v>
      </c>
      <c r="AL176" s="90">
        <v>0</v>
      </c>
      <c r="AM176" s="91">
        <v>0</v>
      </c>
      <c r="AN176" s="101">
        <v>0</v>
      </c>
      <c r="AO176" s="100">
        <v>0</v>
      </c>
      <c r="AP176" s="91">
        <v>0</v>
      </c>
      <c r="AQ176" s="101">
        <v>0</v>
      </c>
      <c r="AR176" s="100">
        <v>0</v>
      </c>
      <c r="AS176" s="91">
        <v>0</v>
      </c>
      <c r="AT176" s="101">
        <v>0</v>
      </c>
      <c r="AU176" s="100">
        <v>0</v>
      </c>
      <c r="AV176" s="91">
        <v>0</v>
      </c>
    </row>
    <row r="177" spans="1:48" x14ac:dyDescent="0.25">
      <c r="A177" s="176">
        <v>167</v>
      </c>
      <c r="B177" s="95" t="s">
        <v>113</v>
      </c>
      <c r="C177" s="96">
        <v>264</v>
      </c>
      <c r="D177" s="57">
        <v>0.03</v>
      </c>
      <c r="E177" s="57" t="s">
        <v>522</v>
      </c>
      <c r="F177" s="49">
        <v>36105</v>
      </c>
      <c r="G177" s="49">
        <v>39934</v>
      </c>
      <c r="H177" s="58" t="s">
        <v>308</v>
      </c>
      <c r="I177" s="46">
        <f t="shared" si="47"/>
        <v>38113.99</v>
      </c>
      <c r="J177" s="15">
        <f t="shared" si="48"/>
        <v>6011.7200000000012</v>
      </c>
      <c r="K177" s="16">
        <f t="shared" si="50"/>
        <v>0.15773000937451057</v>
      </c>
      <c r="L177" s="17">
        <f t="shared" si="49"/>
        <v>-282.73000000000013</v>
      </c>
      <c r="M177" s="89">
        <v>5313.44</v>
      </c>
      <c r="N177" s="90">
        <v>838.09</v>
      </c>
      <c r="O177" s="91">
        <v>71.16</v>
      </c>
      <c r="P177" s="89">
        <v>6809.41</v>
      </c>
      <c r="Q177" s="90">
        <v>1074.05</v>
      </c>
      <c r="R177" s="91">
        <v>374.77</v>
      </c>
      <c r="S177" s="89">
        <v>6327.12</v>
      </c>
      <c r="T177" s="90">
        <v>997.98</v>
      </c>
      <c r="U177" s="91">
        <v>-60.96</v>
      </c>
      <c r="V177" s="89">
        <v>6792.71</v>
      </c>
      <c r="W177" s="90">
        <v>1071.4100000000001</v>
      </c>
      <c r="X177" s="91">
        <v>359.55</v>
      </c>
      <c r="Y177" s="89">
        <v>3140.95</v>
      </c>
      <c r="Z177" s="90">
        <v>495.42</v>
      </c>
      <c r="AA177" s="91">
        <v>-30.58</v>
      </c>
      <c r="AB177" s="89">
        <v>1500.01</v>
      </c>
      <c r="AC177" s="90">
        <v>236.6</v>
      </c>
      <c r="AD177" s="91">
        <v>-109.59</v>
      </c>
      <c r="AE177" s="89">
        <v>1439.4</v>
      </c>
      <c r="AF177" s="90">
        <v>227.04</v>
      </c>
      <c r="AG177" s="91">
        <v>-185.64</v>
      </c>
      <c r="AH177" s="89">
        <v>609.47</v>
      </c>
      <c r="AI177" s="90">
        <v>96.13</v>
      </c>
      <c r="AJ177" s="91">
        <v>-194.61</v>
      </c>
      <c r="AK177" s="89">
        <v>871.77</v>
      </c>
      <c r="AL177" s="90">
        <v>137.5</v>
      </c>
      <c r="AM177" s="91">
        <v>-155.96</v>
      </c>
      <c r="AN177" s="101">
        <v>1755.13</v>
      </c>
      <c r="AO177" s="100">
        <v>276.83999999999997</v>
      </c>
      <c r="AP177" s="91">
        <v>-38.270000000000003</v>
      </c>
      <c r="AQ177" s="101">
        <v>2887.75</v>
      </c>
      <c r="AR177" s="100">
        <v>455.48</v>
      </c>
      <c r="AS177" s="91">
        <v>-180.99</v>
      </c>
      <c r="AT177" s="101">
        <v>666.83</v>
      </c>
      <c r="AU177" s="100">
        <v>105.18</v>
      </c>
      <c r="AV177" s="91">
        <v>-131.61000000000001</v>
      </c>
    </row>
    <row r="178" spans="1:48" x14ac:dyDescent="0.25">
      <c r="A178" s="176">
        <v>168</v>
      </c>
      <c r="B178" s="95" t="s">
        <v>114</v>
      </c>
      <c r="C178" s="96">
        <v>265</v>
      </c>
      <c r="D178" s="57">
        <v>1.2</v>
      </c>
      <c r="E178" s="57" t="s">
        <v>522</v>
      </c>
      <c r="F178" s="49">
        <v>37621</v>
      </c>
      <c r="G178" s="49">
        <v>39600</v>
      </c>
      <c r="H178" s="58" t="s">
        <v>309</v>
      </c>
      <c r="I178" s="46">
        <f t="shared" si="47"/>
        <v>565175.38</v>
      </c>
      <c r="J178" s="15">
        <f t="shared" si="48"/>
        <v>66001.19</v>
      </c>
      <c r="K178" s="16">
        <f t="shared" si="50"/>
        <v>0.11678001614295372</v>
      </c>
      <c r="L178" s="17">
        <f t="shared" si="49"/>
        <v>-9284.06</v>
      </c>
      <c r="M178" s="89">
        <v>289533.81</v>
      </c>
      <c r="N178" s="90">
        <v>33811.760000000002</v>
      </c>
      <c r="O178" s="91">
        <v>-9654.4599999999991</v>
      </c>
      <c r="P178" s="89">
        <v>243341.64</v>
      </c>
      <c r="Q178" s="90">
        <v>28417.439999999999</v>
      </c>
      <c r="R178" s="91">
        <v>2068.39</v>
      </c>
      <c r="S178" s="89">
        <v>32299.93</v>
      </c>
      <c r="T178" s="90">
        <v>3771.99</v>
      </c>
      <c r="U178" s="91">
        <v>-1697.99</v>
      </c>
      <c r="V178" s="89">
        <v>0</v>
      </c>
      <c r="W178" s="90">
        <v>0</v>
      </c>
      <c r="X178" s="91">
        <v>0</v>
      </c>
      <c r="Y178" s="89">
        <v>0</v>
      </c>
      <c r="Z178" s="90">
        <v>0</v>
      </c>
      <c r="AA178" s="91">
        <v>0</v>
      </c>
      <c r="AB178" s="89">
        <v>0</v>
      </c>
      <c r="AC178" s="90">
        <v>0</v>
      </c>
      <c r="AD178" s="91">
        <v>0</v>
      </c>
      <c r="AE178" s="89">
        <v>0</v>
      </c>
      <c r="AF178" s="90">
        <v>0</v>
      </c>
      <c r="AG178" s="91">
        <v>0</v>
      </c>
      <c r="AH178" s="89">
        <v>0</v>
      </c>
      <c r="AI178" s="90">
        <v>0</v>
      </c>
      <c r="AJ178" s="91">
        <v>0</v>
      </c>
      <c r="AK178" s="89">
        <v>0</v>
      </c>
      <c r="AL178" s="90">
        <v>0</v>
      </c>
      <c r="AM178" s="91">
        <v>0</v>
      </c>
      <c r="AN178" s="101">
        <v>0</v>
      </c>
      <c r="AO178" s="100">
        <v>0</v>
      </c>
      <c r="AP178" s="91">
        <v>0</v>
      </c>
      <c r="AQ178" s="101">
        <v>0</v>
      </c>
      <c r="AR178" s="100">
        <v>0</v>
      </c>
      <c r="AS178" s="91">
        <v>0</v>
      </c>
      <c r="AT178" s="101">
        <v>0</v>
      </c>
      <c r="AU178" s="100">
        <v>0</v>
      </c>
      <c r="AV178" s="91">
        <v>0</v>
      </c>
    </row>
    <row r="179" spans="1:48" x14ac:dyDescent="0.25">
      <c r="A179" s="168">
        <v>169</v>
      </c>
      <c r="B179" s="95" t="s">
        <v>495</v>
      </c>
      <c r="C179" s="96">
        <v>366</v>
      </c>
      <c r="D179" s="57">
        <v>1.72E-2</v>
      </c>
      <c r="E179" s="57" t="s">
        <v>522</v>
      </c>
      <c r="F179" s="49">
        <v>36686</v>
      </c>
      <c r="G179" s="49">
        <v>39995</v>
      </c>
      <c r="H179" s="58" t="s">
        <v>310</v>
      </c>
      <c r="I179" s="46">
        <f t="shared" si="47"/>
        <v>17341.84</v>
      </c>
      <c r="J179" s="15">
        <f t="shared" si="48"/>
        <v>-23968.739999999998</v>
      </c>
      <c r="K179" s="16">
        <f t="shared" si="50"/>
        <v>-1.3821336144261507</v>
      </c>
      <c r="L179" s="17">
        <f t="shared" si="49"/>
        <v>-26357.42</v>
      </c>
      <c r="M179" s="89">
        <v>5676.18</v>
      </c>
      <c r="N179" s="90">
        <v>895.3</v>
      </c>
      <c r="O179" s="91">
        <v>86.06</v>
      </c>
      <c r="P179" s="89">
        <v>6489.79</v>
      </c>
      <c r="Q179" s="90">
        <v>1023.63</v>
      </c>
      <c r="R179" s="91">
        <v>363.42</v>
      </c>
      <c r="S179" s="89">
        <v>5175.87</v>
      </c>
      <c r="T179" s="90">
        <v>816.39</v>
      </c>
      <c r="U179" s="91">
        <v>-102.84</v>
      </c>
      <c r="V179" s="89">
        <v>0</v>
      </c>
      <c r="W179" s="90">
        <v>0</v>
      </c>
      <c r="X179" s="91">
        <v>0</v>
      </c>
      <c r="Y179" s="89">
        <v>0</v>
      </c>
      <c r="Z179" s="90">
        <v>0</v>
      </c>
      <c r="AA179" s="91">
        <v>0</v>
      </c>
      <c r="AB179" s="89">
        <v>0</v>
      </c>
      <c r="AC179" s="90">
        <v>-987.83</v>
      </c>
      <c r="AD179" s="91">
        <v>-987.83</v>
      </c>
      <c r="AE179" s="89">
        <v>0</v>
      </c>
      <c r="AF179" s="90">
        <v>0</v>
      </c>
      <c r="AG179" s="91">
        <v>0</v>
      </c>
      <c r="AH179" s="89">
        <v>0</v>
      </c>
      <c r="AI179" s="90">
        <v>0</v>
      </c>
      <c r="AJ179" s="91">
        <v>0</v>
      </c>
      <c r="AK179" s="89">
        <v>0</v>
      </c>
      <c r="AL179" s="90">
        <v>0</v>
      </c>
      <c r="AM179" s="91">
        <v>0</v>
      </c>
      <c r="AN179" s="101">
        <v>0</v>
      </c>
      <c r="AO179" s="100">
        <v>-25716.23</v>
      </c>
      <c r="AP179" s="91">
        <v>-25716.23</v>
      </c>
      <c r="AQ179" s="101">
        <v>0</v>
      </c>
      <c r="AR179" s="100">
        <v>0</v>
      </c>
      <c r="AS179" s="91">
        <v>0</v>
      </c>
      <c r="AT179" s="101">
        <v>0</v>
      </c>
      <c r="AU179" s="100">
        <v>0</v>
      </c>
      <c r="AV179" s="91">
        <v>0</v>
      </c>
    </row>
    <row r="180" spans="1:48" x14ac:dyDescent="0.25">
      <c r="A180" s="176">
        <v>170</v>
      </c>
      <c r="B180" s="95" t="s">
        <v>115</v>
      </c>
      <c r="C180" s="96">
        <v>270</v>
      </c>
      <c r="D180" s="57">
        <v>0.15</v>
      </c>
      <c r="E180" s="57" t="s">
        <v>522</v>
      </c>
      <c r="F180" s="49">
        <v>37606</v>
      </c>
      <c r="G180" s="49">
        <v>39479</v>
      </c>
      <c r="H180" s="58" t="s">
        <v>311</v>
      </c>
      <c r="I180" s="46">
        <f t="shared" si="47"/>
        <v>117184.64000000001</v>
      </c>
      <c r="J180" s="15">
        <f t="shared" si="48"/>
        <v>18348.77</v>
      </c>
      <c r="K180" s="16">
        <f t="shared" si="50"/>
        <v>0.15657999205356604</v>
      </c>
      <c r="L180" s="17">
        <f t="shared" si="49"/>
        <v>3092.12</v>
      </c>
      <c r="M180" s="89">
        <v>46956.87</v>
      </c>
      <c r="N180" s="90">
        <v>7352.51</v>
      </c>
      <c r="O180" s="91">
        <v>603.17999999999995</v>
      </c>
      <c r="P180" s="89">
        <v>54556.800000000003</v>
      </c>
      <c r="Q180" s="90">
        <v>8542.5</v>
      </c>
      <c r="R180" s="91">
        <v>2846.51</v>
      </c>
      <c r="S180" s="89">
        <v>15670.97</v>
      </c>
      <c r="T180" s="90">
        <v>2453.7600000000002</v>
      </c>
      <c r="U180" s="91">
        <v>-357.57</v>
      </c>
      <c r="V180" s="89">
        <v>0</v>
      </c>
      <c r="W180" s="90">
        <v>0</v>
      </c>
      <c r="X180" s="91">
        <v>0</v>
      </c>
      <c r="Y180" s="89">
        <v>0</v>
      </c>
      <c r="Z180" s="90">
        <v>0</v>
      </c>
      <c r="AA180" s="91">
        <v>0</v>
      </c>
      <c r="AB180" s="89">
        <v>0</v>
      </c>
      <c r="AC180" s="90">
        <v>0</v>
      </c>
      <c r="AD180" s="91">
        <v>0</v>
      </c>
      <c r="AE180" s="89">
        <v>0</v>
      </c>
      <c r="AF180" s="90">
        <v>0</v>
      </c>
      <c r="AG180" s="91">
        <v>0</v>
      </c>
      <c r="AH180" s="89">
        <v>0</v>
      </c>
      <c r="AI180" s="90">
        <v>0</v>
      </c>
      <c r="AJ180" s="91">
        <v>0</v>
      </c>
      <c r="AK180" s="89">
        <v>0</v>
      </c>
      <c r="AL180" s="90">
        <v>0</v>
      </c>
      <c r="AM180" s="91">
        <v>0</v>
      </c>
      <c r="AN180" s="101">
        <v>0</v>
      </c>
      <c r="AO180" s="100">
        <v>0</v>
      </c>
      <c r="AP180" s="91">
        <v>0</v>
      </c>
      <c r="AQ180" s="101">
        <v>0</v>
      </c>
      <c r="AR180" s="100">
        <v>0</v>
      </c>
      <c r="AS180" s="91">
        <v>0</v>
      </c>
      <c r="AT180" s="101">
        <v>0</v>
      </c>
      <c r="AU180" s="100">
        <v>0</v>
      </c>
      <c r="AV180" s="91">
        <v>0</v>
      </c>
    </row>
    <row r="181" spans="1:48" x14ac:dyDescent="0.25">
      <c r="A181" s="176">
        <v>171</v>
      </c>
      <c r="B181" s="95" t="s">
        <v>116</v>
      </c>
      <c r="C181" s="96">
        <v>271</v>
      </c>
      <c r="D181" s="57">
        <v>0.09</v>
      </c>
      <c r="E181" s="57" t="s">
        <v>522</v>
      </c>
      <c r="F181" s="49">
        <v>37372</v>
      </c>
      <c r="G181" s="49">
        <v>39965</v>
      </c>
      <c r="H181" s="58" t="s">
        <v>312</v>
      </c>
      <c r="I181" s="46">
        <f t="shared" si="47"/>
        <v>78470.350000000006</v>
      </c>
      <c r="J181" s="15">
        <f t="shared" si="48"/>
        <v>12286.890000000001</v>
      </c>
      <c r="K181" s="16">
        <f t="shared" si="50"/>
        <v>0.15658003309530288</v>
      </c>
      <c r="L181" s="17">
        <f t="shared" si="49"/>
        <v>1580.94</v>
      </c>
      <c r="M181" s="89">
        <v>23572.67</v>
      </c>
      <c r="N181" s="90">
        <v>3691.01</v>
      </c>
      <c r="O181" s="91">
        <v>303.10000000000002</v>
      </c>
      <c r="P181" s="89">
        <v>28902.78</v>
      </c>
      <c r="Q181" s="90">
        <v>4525.6000000000004</v>
      </c>
      <c r="R181" s="91">
        <v>1563.88</v>
      </c>
      <c r="S181" s="89">
        <v>25994.9</v>
      </c>
      <c r="T181" s="90">
        <v>4070.28</v>
      </c>
      <c r="U181" s="91">
        <v>-286.04000000000002</v>
      </c>
      <c r="V181" s="89">
        <v>0</v>
      </c>
      <c r="W181" s="90">
        <v>0</v>
      </c>
      <c r="X181" s="91">
        <v>0</v>
      </c>
      <c r="Y181" s="89">
        <v>0</v>
      </c>
      <c r="Z181" s="90">
        <v>0</v>
      </c>
      <c r="AA181" s="91">
        <v>0</v>
      </c>
      <c r="AB181" s="89">
        <v>0</v>
      </c>
      <c r="AC181" s="90">
        <v>0</v>
      </c>
      <c r="AD181" s="91">
        <v>0</v>
      </c>
      <c r="AE181" s="89">
        <v>0</v>
      </c>
      <c r="AF181" s="90">
        <v>0</v>
      </c>
      <c r="AG181" s="91">
        <v>0</v>
      </c>
      <c r="AH181" s="89">
        <v>0</v>
      </c>
      <c r="AI181" s="90">
        <v>0</v>
      </c>
      <c r="AJ181" s="91">
        <v>0</v>
      </c>
      <c r="AK181" s="89">
        <v>0</v>
      </c>
      <c r="AL181" s="90">
        <v>0</v>
      </c>
      <c r="AM181" s="91">
        <v>0</v>
      </c>
      <c r="AN181" s="101">
        <v>0</v>
      </c>
      <c r="AO181" s="100">
        <v>0</v>
      </c>
      <c r="AP181" s="91">
        <v>0</v>
      </c>
      <c r="AQ181" s="101">
        <v>0</v>
      </c>
      <c r="AR181" s="100">
        <v>0</v>
      </c>
      <c r="AS181" s="91">
        <v>0</v>
      </c>
      <c r="AT181" s="101">
        <v>0</v>
      </c>
      <c r="AU181" s="100">
        <v>0</v>
      </c>
      <c r="AV181" s="91">
        <v>0</v>
      </c>
    </row>
    <row r="182" spans="1:48" x14ac:dyDescent="0.25">
      <c r="A182" s="168">
        <v>172</v>
      </c>
      <c r="B182" s="95" t="s">
        <v>117</v>
      </c>
      <c r="C182" s="96">
        <v>272</v>
      </c>
      <c r="D182" s="57">
        <v>2.0500000000000001E-2</v>
      </c>
      <c r="E182" s="57" t="s">
        <v>522</v>
      </c>
      <c r="F182" s="49">
        <v>40612</v>
      </c>
      <c r="G182" s="49">
        <v>40612</v>
      </c>
      <c r="H182" s="58" t="s">
        <v>313</v>
      </c>
      <c r="I182" s="46">
        <f t="shared" si="47"/>
        <v>15122.44</v>
      </c>
      <c r="J182" s="15">
        <f t="shared" si="48"/>
        <v>2385.2600000000002</v>
      </c>
      <c r="K182" s="16">
        <f t="shared" si="50"/>
        <v>0.15772983724848635</v>
      </c>
      <c r="L182" s="17">
        <f t="shared" si="49"/>
        <v>510.78</v>
      </c>
      <c r="M182" s="89">
        <v>4856.2</v>
      </c>
      <c r="N182" s="90">
        <v>765.97</v>
      </c>
      <c r="O182" s="91">
        <v>87.31</v>
      </c>
      <c r="P182" s="89">
        <v>4979.9799999999996</v>
      </c>
      <c r="Q182" s="90">
        <v>785.49</v>
      </c>
      <c r="R182" s="91">
        <v>272.95999999999998</v>
      </c>
      <c r="S182" s="89">
        <v>1536.9</v>
      </c>
      <c r="T182" s="90">
        <v>242.42</v>
      </c>
      <c r="U182" s="91">
        <v>-2.0299999999999998</v>
      </c>
      <c r="V182" s="89">
        <v>2421.0300000000002</v>
      </c>
      <c r="W182" s="90">
        <v>381.87</v>
      </c>
      <c r="X182" s="91">
        <v>175.51</v>
      </c>
      <c r="Y182" s="89">
        <v>802.72</v>
      </c>
      <c r="Z182" s="90">
        <v>126.61</v>
      </c>
      <c r="AA182" s="91">
        <v>-3.86</v>
      </c>
      <c r="AB182" s="89">
        <v>525.61</v>
      </c>
      <c r="AC182" s="90">
        <v>82.9</v>
      </c>
      <c r="AD182" s="91">
        <v>-19.11</v>
      </c>
      <c r="AE182" s="89">
        <v>0</v>
      </c>
      <c r="AF182" s="90">
        <v>0</v>
      </c>
      <c r="AG182" s="91">
        <v>0</v>
      </c>
      <c r="AH182" s="89">
        <v>0</v>
      </c>
      <c r="AI182" s="90">
        <v>0</v>
      </c>
      <c r="AJ182" s="91">
        <v>0</v>
      </c>
      <c r="AK182" s="89">
        <v>0</v>
      </c>
      <c r="AL182" s="90">
        <v>0</v>
      </c>
      <c r="AM182" s="91">
        <v>0</v>
      </c>
      <c r="AN182" s="101">
        <v>0</v>
      </c>
      <c r="AO182" s="100">
        <v>0</v>
      </c>
      <c r="AP182" s="91">
        <v>0</v>
      </c>
      <c r="AQ182" s="101">
        <v>0</v>
      </c>
      <c r="AR182" s="100">
        <v>0</v>
      </c>
      <c r="AS182" s="91">
        <v>0</v>
      </c>
      <c r="AT182" s="101">
        <v>0</v>
      </c>
      <c r="AU182" s="100">
        <v>0</v>
      </c>
      <c r="AV182" s="91">
        <v>0</v>
      </c>
    </row>
    <row r="183" spans="1:48" x14ac:dyDescent="0.25">
      <c r="A183" s="176">
        <v>173</v>
      </c>
      <c r="B183" s="95" t="s">
        <v>118</v>
      </c>
      <c r="C183" s="96">
        <v>274</v>
      </c>
      <c r="D183" s="57">
        <v>0.1</v>
      </c>
      <c r="E183" s="57" t="s">
        <v>522</v>
      </c>
      <c r="F183" s="49">
        <v>37617</v>
      </c>
      <c r="G183" s="49">
        <v>40026</v>
      </c>
      <c r="H183" s="58" t="s">
        <v>314</v>
      </c>
      <c r="I183" s="46">
        <f t="shared" si="47"/>
        <v>97905.12999999999</v>
      </c>
      <c r="J183" s="15">
        <f t="shared" si="48"/>
        <v>15329.990000000002</v>
      </c>
      <c r="K183" s="16">
        <f t="shared" si="50"/>
        <v>0.15658004846119916</v>
      </c>
      <c r="L183" s="17">
        <f t="shared" si="49"/>
        <v>2247.4199999999996</v>
      </c>
      <c r="M183" s="89">
        <v>43375.839999999997</v>
      </c>
      <c r="N183" s="90">
        <v>6791.79</v>
      </c>
      <c r="O183" s="91">
        <v>896.95</v>
      </c>
      <c r="P183" s="89">
        <v>37101.269999999997</v>
      </c>
      <c r="Q183" s="90">
        <v>5809.32</v>
      </c>
      <c r="R183" s="91">
        <v>1717.04</v>
      </c>
      <c r="S183" s="89">
        <v>17428.02</v>
      </c>
      <c r="T183" s="90">
        <v>2728.88</v>
      </c>
      <c r="U183" s="91">
        <v>-366.57</v>
      </c>
      <c r="V183" s="89">
        <v>0</v>
      </c>
      <c r="W183" s="90">
        <v>0</v>
      </c>
      <c r="X183" s="91">
        <v>0</v>
      </c>
      <c r="Y183" s="89">
        <v>0</v>
      </c>
      <c r="Z183" s="90">
        <v>0</v>
      </c>
      <c r="AA183" s="91">
        <v>0</v>
      </c>
      <c r="AB183" s="89">
        <v>0</v>
      </c>
      <c r="AC183" s="90">
        <v>0</v>
      </c>
      <c r="AD183" s="91">
        <v>0</v>
      </c>
      <c r="AE183" s="89">
        <v>0</v>
      </c>
      <c r="AF183" s="90">
        <v>0</v>
      </c>
      <c r="AG183" s="91">
        <v>0</v>
      </c>
      <c r="AH183" s="89">
        <v>0</v>
      </c>
      <c r="AI183" s="90">
        <v>0</v>
      </c>
      <c r="AJ183" s="91">
        <v>0</v>
      </c>
      <c r="AK183" s="89">
        <v>0</v>
      </c>
      <c r="AL183" s="90">
        <v>0</v>
      </c>
      <c r="AM183" s="91">
        <v>0</v>
      </c>
      <c r="AN183" s="101">
        <v>0</v>
      </c>
      <c r="AO183" s="100">
        <v>0</v>
      </c>
      <c r="AP183" s="91">
        <v>0</v>
      </c>
      <c r="AQ183" s="101">
        <v>0</v>
      </c>
      <c r="AR183" s="100">
        <v>0</v>
      </c>
      <c r="AS183" s="91">
        <v>0</v>
      </c>
      <c r="AT183" s="101">
        <v>0</v>
      </c>
      <c r="AU183" s="100">
        <v>0</v>
      </c>
      <c r="AV183" s="91">
        <v>0</v>
      </c>
    </row>
    <row r="184" spans="1:48" x14ac:dyDescent="0.25">
      <c r="A184" s="176">
        <v>174</v>
      </c>
      <c r="B184" s="95" t="s">
        <v>120</v>
      </c>
      <c r="C184" s="96">
        <v>283</v>
      </c>
      <c r="D184" s="57">
        <v>0.34200000000000003</v>
      </c>
      <c r="E184" s="57" t="s">
        <v>522</v>
      </c>
      <c r="F184" s="49">
        <v>36243</v>
      </c>
      <c r="G184" s="49">
        <v>39508</v>
      </c>
      <c r="H184" s="58" t="s">
        <v>316</v>
      </c>
      <c r="I184" s="46">
        <f t="shared" si="47"/>
        <v>270636.66000000003</v>
      </c>
      <c r="J184" s="15">
        <f t="shared" si="48"/>
        <v>37921.61</v>
      </c>
      <c r="K184" s="16">
        <f t="shared" si="50"/>
        <v>0.14012000443694508</v>
      </c>
      <c r="L184" s="17">
        <f t="shared" si="49"/>
        <v>1750.8699999999997</v>
      </c>
      <c r="M184" s="89">
        <v>113530.81</v>
      </c>
      <c r="N184" s="90">
        <v>15907.94</v>
      </c>
      <c r="O184" s="91">
        <v>-290.3</v>
      </c>
      <c r="P184" s="89">
        <v>104285.39</v>
      </c>
      <c r="Q184" s="90">
        <v>14612.47</v>
      </c>
      <c r="R184" s="91">
        <v>3709.95</v>
      </c>
      <c r="S184" s="89">
        <v>52820.46</v>
      </c>
      <c r="T184" s="90">
        <v>7401.2</v>
      </c>
      <c r="U184" s="91">
        <v>-1668.78</v>
      </c>
      <c r="V184" s="89">
        <v>0</v>
      </c>
      <c r="W184" s="90">
        <v>0</v>
      </c>
      <c r="X184" s="91">
        <v>0</v>
      </c>
      <c r="Y184" s="89">
        <v>0</v>
      </c>
      <c r="Z184" s="90">
        <v>0</v>
      </c>
      <c r="AA184" s="91">
        <v>0</v>
      </c>
      <c r="AB184" s="89">
        <v>0</v>
      </c>
      <c r="AC184" s="90">
        <v>0</v>
      </c>
      <c r="AD184" s="91">
        <v>0</v>
      </c>
      <c r="AE184" s="89">
        <v>0</v>
      </c>
      <c r="AF184" s="90">
        <v>0</v>
      </c>
      <c r="AG184" s="91">
        <v>0</v>
      </c>
      <c r="AH184" s="89">
        <v>0</v>
      </c>
      <c r="AI184" s="90">
        <v>0</v>
      </c>
      <c r="AJ184" s="91">
        <v>0</v>
      </c>
      <c r="AK184" s="89">
        <v>0</v>
      </c>
      <c r="AL184" s="90">
        <v>0</v>
      </c>
      <c r="AM184" s="91">
        <v>0</v>
      </c>
      <c r="AN184" s="101">
        <v>0</v>
      </c>
      <c r="AO184" s="100">
        <v>0</v>
      </c>
      <c r="AP184" s="91">
        <v>0</v>
      </c>
      <c r="AQ184" s="101">
        <v>0</v>
      </c>
      <c r="AR184" s="100">
        <v>0</v>
      </c>
      <c r="AS184" s="91">
        <v>0</v>
      </c>
      <c r="AT184" s="101">
        <v>0</v>
      </c>
      <c r="AU184" s="100">
        <v>0</v>
      </c>
      <c r="AV184" s="91">
        <v>0</v>
      </c>
    </row>
    <row r="185" spans="1:48" x14ac:dyDescent="0.25">
      <c r="A185" s="168">
        <v>175</v>
      </c>
      <c r="B185" s="95" t="s">
        <v>121</v>
      </c>
      <c r="C185" s="96">
        <v>284</v>
      </c>
      <c r="D185" s="57">
        <v>0.40150000000000002</v>
      </c>
      <c r="E185" s="57" t="s">
        <v>522</v>
      </c>
      <c r="F185" s="49">
        <v>36929</v>
      </c>
      <c r="G185" s="49">
        <v>39508</v>
      </c>
      <c r="H185" s="58" t="s">
        <v>316</v>
      </c>
      <c r="I185" s="46">
        <f t="shared" si="47"/>
        <v>414911.53</v>
      </c>
      <c r="J185" s="15">
        <f t="shared" si="48"/>
        <v>57315.88</v>
      </c>
      <c r="K185" s="16">
        <f t="shared" si="50"/>
        <v>0.13814000300256779</v>
      </c>
      <c r="L185" s="17">
        <f t="shared" si="49"/>
        <v>2902.7200000000003</v>
      </c>
      <c r="M185" s="89">
        <v>176040.77</v>
      </c>
      <c r="N185" s="90">
        <v>24318.27</v>
      </c>
      <c r="O185" s="91">
        <v>-813.4</v>
      </c>
      <c r="P185" s="89">
        <v>178013.1</v>
      </c>
      <c r="Q185" s="90">
        <v>24590.73</v>
      </c>
      <c r="R185" s="91">
        <v>5845.67</v>
      </c>
      <c r="S185" s="89">
        <v>60857.66</v>
      </c>
      <c r="T185" s="90">
        <v>8406.8799999999992</v>
      </c>
      <c r="U185" s="91">
        <v>-2129.5500000000002</v>
      </c>
      <c r="V185" s="89">
        <v>0</v>
      </c>
      <c r="W185" s="90">
        <v>0</v>
      </c>
      <c r="X185" s="91">
        <v>0</v>
      </c>
      <c r="Y185" s="89">
        <v>0</v>
      </c>
      <c r="Z185" s="90">
        <v>0</v>
      </c>
      <c r="AA185" s="91">
        <v>0</v>
      </c>
      <c r="AB185" s="89">
        <v>0</v>
      </c>
      <c r="AC185" s="90">
        <v>0</v>
      </c>
      <c r="AD185" s="91">
        <v>0</v>
      </c>
      <c r="AE185" s="89">
        <v>0</v>
      </c>
      <c r="AF185" s="90">
        <v>0</v>
      </c>
      <c r="AG185" s="91">
        <v>0</v>
      </c>
      <c r="AH185" s="89">
        <v>0</v>
      </c>
      <c r="AI185" s="90">
        <v>0</v>
      </c>
      <c r="AJ185" s="91">
        <v>0</v>
      </c>
      <c r="AK185" s="89">
        <v>0</v>
      </c>
      <c r="AL185" s="90">
        <v>0</v>
      </c>
      <c r="AM185" s="91">
        <v>0</v>
      </c>
      <c r="AN185" s="101">
        <v>0</v>
      </c>
      <c r="AO185" s="100">
        <v>0</v>
      </c>
      <c r="AP185" s="91">
        <v>0</v>
      </c>
      <c r="AQ185" s="101">
        <v>0</v>
      </c>
      <c r="AR185" s="100">
        <v>0</v>
      </c>
      <c r="AS185" s="91">
        <v>0</v>
      </c>
      <c r="AT185" s="101">
        <v>0</v>
      </c>
      <c r="AU185" s="100">
        <v>0</v>
      </c>
      <c r="AV185" s="91">
        <v>0</v>
      </c>
    </row>
    <row r="186" spans="1:48" x14ac:dyDescent="0.25">
      <c r="A186" s="176">
        <v>176</v>
      </c>
      <c r="B186" s="95" t="s">
        <v>122</v>
      </c>
      <c r="C186" s="96">
        <v>287</v>
      </c>
      <c r="D186" s="57">
        <v>5.1999999999999998E-2</v>
      </c>
      <c r="E186" s="57" t="s">
        <v>522</v>
      </c>
      <c r="F186" s="49">
        <v>36410</v>
      </c>
      <c r="G186" s="49">
        <v>39508</v>
      </c>
      <c r="H186" s="58" t="s">
        <v>317</v>
      </c>
      <c r="I186" s="46">
        <f t="shared" si="47"/>
        <v>78522.69</v>
      </c>
      <c r="J186" s="15">
        <f t="shared" si="48"/>
        <v>-116502.7</v>
      </c>
      <c r="K186" s="16">
        <f t="shared" si="50"/>
        <v>-1.4836819777824728</v>
      </c>
      <c r="L186" s="17">
        <f t="shared" si="49"/>
        <v>-126595.42</v>
      </c>
      <c r="M186" s="89">
        <v>24957.78</v>
      </c>
      <c r="N186" s="90">
        <v>3936.59</v>
      </c>
      <c r="O186" s="91">
        <v>368.48</v>
      </c>
      <c r="P186" s="89">
        <v>24670.33</v>
      </c>
      <c r="Q186" s="90">
        <v>3891.25</v>
      </c>
      <c r="R186" s="91">
        <v>1309.02</v>
      </c>
      <c r="S186" s="89">
        <v>11619.74</v>
      </c>
      <c r="T186" s="90">
        <v>1832.78</v>
      </c>
      <c r="U186" s="91">
        <v>-128.38</v>
      </c>
      <c r="V186" s="89">
        <v>12718.59</v>
      </c>
      <c r="W186" s="90">
        <v>2006.1</v>
      </c>
      <c r="X186" s="91">
        <v>783.88</v>
      </c>
      <c r="Y186" s="89">
        <v>4556.25</v>
      </c>
      <c r="Z186" s="90">
        <v>718.66</v>
      </c>
      <c r="AA186" s="91">
        <v>-40.340000000000003</v>
      </c>
      <c r="AB186" s="89">
        <v>0</v>
      </c>
      <c r="AC186" s="90">
        <v>0</v>
      </c>
      <c r="AD186" s="91">
        <v>0</v>
      </c>
      <c r="AE186" s="89">
        <v>0</v>
      </c>
      <c r="AF186" s="90">
        <v>-1933.11</v>
      </c>
      <c r="AG186" s="91">
        <v>-1933.11</v>
      </c>
      <c r="AH186" s="89">
        <v>0</v>
      </c>
      <c r="AI186" s="90">
        <v>0</v>
      </c>
      <c r="AJ186" s="91">
        <v>0</v>
      </c>
      <c r="AK186" s="89">
        <v>0</v>
      </c>
      <c r="AL186" s="90">
        <v>0</v>
      </c>
      <c r="AM186" s="91">
        <v>0</v>
      </c>
      <c r="AN186" s="101">
        <v>0</v>
      </c>
      <c r="AO186" s="100">
        <v>0</v>
      </c>
      <c r="AP186" s="91">
        <v>0</v>
      </c>
      <c r="AQ186" s="101">
        <v>0</v>
      </c>
      <c r="AR186" s="100">
        <v>0</v>
      </c>
      <c r="AS186" s="91">
        <v>0</v>
      </c>
      <c r="AT186" s="101">
        <v>0</v>
      </c>
      <c r="AU186" s="100">
        <v>-126954.97</v>
      </c>
      <c r="AV186" s="91">
        <v>-126954.97</v>
      </c>
    </row>
    <row r="187" spans="1:48" x14ac:dyDescent="0.25">
      <c r="A187" s="176">
        <v>177</v>
      </c>
      <c r="B187" s="95" t="s">
        <v>123</v>
      </c>
      <c r="C187" s="96">
        <v>285</v>
      </c>
      <c r="D187" s="57">
        <v>0.16200000000000001</v>
      </c>
      <c r="E187" s="57" t="s">
        <v>522</v>
      </c>
      <c r="F187" s="49">
        <v>37449</v>
      </c>
      <c r="G187" s="49">
        <v>39508</v>
      </c>
      <c r="H187" s="58" t="s">
        <v>318</v>
      </c>
      <c r="I187" s="46">
        <f t="shared" ref="I187:I198" si="51">M187+P187+S187+V187+Y187+AB187+AE187+AH187+AK187+AN187+AQ187+AT187</f>
        <v>82507.34</v>
      </c>
      <c r="J187" s="15">
        <f t="shared" ref="J187:J198" si="52">N187+Q187+T187+W187+Z187+AC187+AF187+AI187+AL187+AO187+AR187+AU187</f>
        <v>12614.55</v>
      </c>
      <c r="K187" s="16">
        <f t="shared" ref="K187" si="53">J187/I187</f>
        <v>0.15289003378366095</v>
      </c>
      <c r="L187" s="17">
        <f t="shared" ref="L187:L198" si="54">O187+R187+U187+X187+AA187+AD187+AG187+AJ187+AM187+AP187+AS187+AV187</f>
        <v>1104.45</v>
      </c>
      <c r="M187" s="89">
        <v>34003.07</v>
      </c>
      <c r="N187" s="90">
        <v>5198.7299999999996</v>
      </c>
      <c r="O187" s="91">
        <v>221.9</v>
      </c>
      <c r="P187" s="89">
        <v>28036.93</v>
      </c>
      <c r="Q187" s="90">
        <v>4286.57</v>
      </c>
      <c r="R187" s="91">
        <v>1334.34</v>
      </c>
      <c r="S187" s="89">
        <v>20467.34</v>
      </c>
      <c r="T187" s="90">
        <v>3129.25</v>
      </c>
      <c r="U187" s="91">
        <v>-451.79</v>
      </c>
      <c r="V187" s="89">
        <v>0</v>
      </c>
      <c r="W187" s="90">
        <v>0</v>
      </c>
      <c r="X187" s="91">
        <v>0</v>
      </c>
      <c r="Y187" s="89">
        <v>0</v>
      </c>
      <c r="Z187" s="90">
        <v>0</v>
      </c>
      <c r="AA187" s="91">
        <v>0</v>
      </c>
      <c r="AB187" s="89">
        <v>0</v>
      </c>
      <c r="AC187" s="90">
        <v>0</v>
      </c>
      <c r="AD187" s="91">
        <v>0</v>
      </c>
      <c r="AE187" s="89">
        <v>0</v>
      </c>
      <c r="AF187" s="90">
        <v>0</v>
      </c>
      <c r="AG187" s="91">
        <v>0</v>
      </c>
      <c r="AH187" s="89">
        <v>0</v>
      </c>
      <c r="AI187" s="90">
        <v>0</v>
      </c>
      <c r="AJ187" s="91">
        <v>0</v>
      </c>
      <c r="AK187" s="89">
        <v>0</v>
      </c>
      <c r="AL187" s="90">
        <v>0</v>
      </c>
      <c r="AM187" s="91">
        <v>0</v>
      </c>
      <c r="AN187" s="101">
        <v>0</v>
      </c>
      <c r="AO187" s="100">
        <v>0</v>
      </c>
      <c r="AP187" s="91">
        <v>0</v>
      </c>
      <c r="AQ187" s="101">
        <v>0</v>
      </c>
      <c r="AR187" s="100">
        <v>0</v>
      </c>
      <c r="AS187" s="91">
        <v>0</v>
      </c>
      <c r="AT187" s="101">
        <v>0</v>
      </c>
      <c r="AU187" s="100">
        <v>0</v>
      </c>
      <c r="AV187" s="91">
        <v>0</v>
      </c>
    </row>
    <row r="188" spans="1:48" x14ac:dyDescent="0.25">
      <c r="A188" s="168">
        <v>178</v>
      </c>
      <c r="B188" s="95" t="s">
        <v>119</v>
      </c>
      <c r="C188" s="96">
        <v>286</v>
      </c>
      <c r="D188" s="57">
        <v>7.4999999999999997E-2</v>
      </c>
      <c r="E188" s="57" t="s">
        <v>522</v>
      </c>
      <c r="F188" s="49">
        <v>37518</v>
      </c>
      <c r="G188" s="49">
        <v>39508</v>
      </c>
      <c r="H188" s="58" t="s">
        <v>315</v>
      </c>
      <c r="I188" s="46">
        <f t="shared" si="51"/>
        <v>29886.010000000002</v>
      </c>
      <c r="J188" s="15">
        <f t="shared" si="52"/>
        <v>4713.92</v>
      </c>
      <c r="K188" s="16">
        <f t="shared" si="50"/>
        <v>0.15772998804457336</v>
      </c>
      <c r="L188" s="17">
        <f t="shared" si="54"/>
        <v>579.12</v>
      </c>
      <c r="M188" s="89">
        <v>12306.57</v>
      </c>
      <c r="N188" s="90">
        <v>1941.12</v>
      </c>
      <c r="O188" s="91">
        <v>166.43</v>
      </c>
      <c r="P188" s="89">
        <v>10102.290000000001</v>
      </c>
      <c r="Q188" s="90">
        <v>1593.43</v>
      </c>
      <c r="R188" s="91">
        <v>499.43</v>
      </c>
      <c r="S188" s="89">
        <v>7477.15</v>
      </c>
      <c r="T188" s="90">
        <v>1179.3699999999999</v>
      </c>
      <c r="U188" s="91">
        <v>-86.74</v>
      </c>
      <c r="V188" s="89">
        <v>0</v>
      </c>
      <c r="W188" s="90">
        <v>0</v>
      </c>
      <c r="X188" s="91">
        <v>0</v>
      </c>
      <c r="Y188" s="89">
        <v>0</v>
      </c>
      <c r="Z188" s="90">
        <v>0</v>
      </c>
      <c r="AA188" s="91">
        <v>0</v>
      </c>
      <c r="AB188" s="89">
        <v>0</v>
      </c>
      <c r="AC188" s="90">
        <v>0</v>
      </c>
      <c r="AD188" s="91">
        <v>0</v>
      </c>
      <c r="AE188" s="89">
        <v>0</v>
      </c>
      <c r="AF188" s="90">
        <v>0</v>
      </c>
      <c r="AG188" s="91">
        <v>0</v>
      </c>
      <c r="AH188" s="89">
        <v>0</v>
      </c>
      <c r="AI188" s="90">
        <v>0</v>
      </c>
      <c r="AJ188" s="91">
        <v>0</v>
      </c>
      <c r="AK188" s="89">
        <v>0</v>
      </c>
      <c r="AL188" s="90">
        <v>0</v>
      </c>
      <c r="AM188" s="91">
        <v>0</v>
      </c>
      <c r="AN188" s="101">
        <v>0</v>
      </c>
      <c r="AO188" s="100">
        <v>0</v>
      </c>
      <c r="AP188" s="91">
        <v>0</v>
      </c>
      <c r="AQ188" s="101">
        <v>0</v>
      </c>
      <c r="AR188" s="100">
        <v>0</v>
      </c>
      <c r="AS188" s="91">
        <v>0</v>
      </c>
      <c r="AT188" s="101">
        <v>0</v>
      </c>
      <c r="AU188" s="100">
        <v>0</v>
      </c>
      <c r="AV188" s="91">
        <v>0</v>
      </c>
    </row>
    <row r="189" spans="1:48" x14ac:dyDescent="0.25">
      <c r="A189" s="176">
        <v>179</v>
      </c>
      <c r="B189" s="95" t="s">
        <v>124</v>
      </c>
      <c r="C189" s="96">
        <v>282</v>
      </c>
      <c r="D189" s="57">
        <v>9.6000000000000002E-2</v>
      </c>
      <c r="E189" s="57" t="s">
        <v>522</v>
      </c>
      <c r="F189" s="49">
        <v>36237</v>
      </c>
      <c r="G189" s="49">
        <v>39508</v>
      </c>
      <c r="H189" s="58" t="s">
        <v>319</v>
      </c>
      <c r="I189" s="46">
        <f t="shared" si="51"/>
        <v>86710.099999999991</v>
      </c>
      <c r="J189" s="15">
        <f t="shared" si="52"/>
        <v>-17828.96</v>
      </c>
      <c r="K189" s="16">
        <f t="shared" si="50"/>
        <v>-0.20561572411979689</v>
      </c>
      <c r="L189" s="17">
        <f t="shared" si="54"/>
        <v>-29219.439999999999</v>
      </c>
      <c r="M189" s="89">
        <v>27861.05</v>
      </c>
      <c r="N189" s="90">
        <v>4362.4799999999996</v>
      </c>
      <c r="O189" s="91">
        <v>409.66</v>
      </c>
      <c r="P189" s="89">
        <v>25561.119999999999</v>
      </c>
      <c r="Q189" s="90">
        <v>4002.36</v>
      </c>
      <c r="R189" s="91">
        <v>1314.18</v>
      </c>
      <c r="S189" s="89">
        <v>12998.34</v>
      </c>
      <c r="T189" s="90">
        <v>2035.28</v>
      </c>
      <c r="U189" s="91">
        <v>-239.05</v>
      </c>
      <c r="V189" s="89">
        <v>14676.19</v>
      </c>
      <c r="W189" s="90">
        <v>2298</v>
      </c>
      <c r="X189" s="91">
        <v>829.48</v>
      </c>
      <c r="Y189" s="89">
        <v>5613.4</v>
      </c>
      <c r="Z189" s="90">
        <v>49.470000000000027</v>
      </c>
      <c r="AA189" s="91">
        <v>-957.16000000000008</v>
      </c>
      <c r="AB189" s="89">
        <v>0</v>
      </c>
      <c r="AC189" s="90">
        <v>-30576.55</v>
      </c>
      <c r="AD189" s="91">
        <v>-30576.55</v>
      </c>
      <c r="AE189" s="89">
        <v>0</v>
      </c>
      <c r="AF189" s="90">
        <v>0</v>
      </c>
      <c r="AG189" s="91">
        <v>0</v>
      </c>
      <c r="AH189" s="89">
        <v>0</v>
      </c>
      <c r="AI189" s="90">
        <v>0</v>
      </c>
      <c r="AJ189" s="91">
        <v>0</v>
      </c>
      <c r="AK189" s="89">
        <v>0</v>
      </c>
      <c r="AL189" s="90">
        <v>0</v>
      </c>
      <c r="AM189" s="91">
        <v>0</v>
      </c>
      <c r="AN189" s="101">
        <v>0</v>
      </c>
      <c r="AO189" s="100">
        <v>0</v>
      </c>
      <c r="AP189" s="91">
        <v>0</v>
      </c>
      <c r="AQ189" s="101">
        <v>0</v>
      </c>
      <c r="AR189" s="100">
        <v>0</v>
      </c>
      <c r="AS189" s="91">
        <v>0</v>
      </c>
      <c r="AT189" s="101">
        <v>0</v>
      </c>
      <c r="AU189" s="100">
        <v>0</v>
      </c>
      <c r="AV189" s="91">
        <v>0</v>
      </c>
    </row>
    <row r="190" spans="1:48" x14ac:dyDescent="0.25">
      <c r="A190" s="176">
        <v>180</v>
      </c>
      <c r="B190" s="95" t="s">
        <v>125</v>
      </c>
      <c r="C190" s="96">
        <v>288</v>
      </c>
      <c r="D190" s="57">
        <v>0.36</v>
      </c>
      <c r="E190" s="57" t="s">
        <v>522</v>
      </c>
      <c r="F190" s="49">
        <v>35328</v>
      </c>
      <c r="G190" s="49">
        <v>39448</v>
      </c>
      <c r="H190" s="58" t="s">
        <v>320</v>
      </c>
      <c r="I190" s="46">
        <f t="shared" si="51"/>
        <v>374757.94000000006</v>
      </c>
      <c r="J190" s="15">
        <f t="shared" si="52"/>
        <v>53537.920000000006</v>
      </c>
      <c r="K190" s="16">
        <f t="shared" si="50"/>
        <v>0.14286000184545788</v>
      </c>
      <c r="L190" s="17">
        <f t="shared" si="54"/>
        <v>2338.0700000000002</v>
      </c>
      <c r="M190" s="89">
        <v>160162.69</v>
      </c>
      <c r="N190" s="90">
        <v>22880.84</v>
      </c>
      <c r="O190" s="91">
        <v>8.81</v>
      </c>
      <c r="P190" s="89">
        <v>141945.97</v>
      </c>
      <c r="Q190" s="90">
        <v>20278.400000000001</v>
      </c>
      <c r="R190" s="91">
        <v>5043.24</v>
      </c>
      <c r="S190" s="89">
        <v>72649.279999999999</v>
      </c>
      <c r="T190" s="90">
        <v>10378.68</v>
      </c>
      <c r="U190" s="91">
        <v>-2713.98</v>
      </c>
      <c r="V190" s="89">
        <v>0</v>
      </c>
      <c r="W190" s="90">
        <v>0</v>
      </c>
      <c r="X190" s="91">
        <v>0</v>
      </c>
      <c r="Y190" s="89">
        <v>0</v>
      </c>
      <c r="Z190" s="90">
        <v>0</v>
      </c>
      <c r="AA190" s="91">
        <v>0</v>
      </c>
      <c r="AB190" s="89">
        <v>0</v>
      </c>
      <c r="AC190" s="90">
        <v>0</v>
      </c>
      <c r="AD190" s="91">
        <v>0</v>
      </c>
      <c r="AE190" s="89">
        <v>0</v>
      </c>
      <c r="AF190" s="90">
        <v>0</v>
      </c>
      <c r="AG190" s="91">
        <v>0</v>
      </c>
      <c r="AH190" s="89">
        <v>0</v>
      </c>
      <c r="AI190" s="90">
        <v>0</v>
      </c>
      <c r="AJ190" s="91">
        <v>0</v>
      </c>
      <c r="AK190" s="89">
        <v>0</v>
      </c>
      <c r="AL190" s="90">
        <v>0</v>
      </c>
      <c r="AM190" s="91">
        <v>0</v>
      </c>
      <c r="AN190" s="101">
        <v>0</v>
      </c>
      <c r="AO190" s="100">
        <v>0</v>
      </c>
      <c r="AP190" s="91">
        <v>0</v>
      </c>
      <c r="AQ190" s="101">
        <v>0</v>
      </c>
      <c r="AR190" s="100">
        <v>0</v>
      </c>
      <c r="AS190" s="91">
        <v>0</v>
      </c>
      <c r="AT190" s="101">
        <v>0</v>
      </c>
      <c r="AU190" s="100">
        <v>0</v>
      </c>
      <c r="AV190" s="91">
        <v>0</v>
      </c>
    </row>
    <row r="191" spans="1:48" x14ac:dyDescent="0.25">
      <c r="A191" s="168">
        <v>181</v>
      </c>
      <c r="B191" s="95" t="s">
        <v>126</v>
      </c>
      <c r="C191" s="96">
        <v>373</v>
      </c>
      <c r="D191" s="94">
        <v>0.99</v>
      </c>
      <c r="E191" s="94" t="s">
        <v>522</v>
      </c>
      <c r="F191" s="171">
        <v>41751</v>
      </c>
      <c r="G191" s="171">
        <v>41751</v>
      </c>
      <c r="H191" s="180" t="s">
        <v>351</v>
      </c>
      <c r="I191" s="46">
        <f t="shared" si="51"/>
        <v>1322590.92</v>
      </c>
      <c r="J191" s="15">
        <f t="shared" si="52"/>
        <v>177491.71</v>
      </c>
      <c r="K191" s="16">
        <f t="shared" si="50"/>
        <v>0.13420000645399865</v>
      </c>
      <c r="L191" s="17">
        <f t="shared" si="54"/>
        <v>-10878.710000000001</v>
      </c>
      <c r="M191" s="89">
        <v>363701.72</v>
      </c>
      <c r="N191" s="90">
        <v>48808.77</v>
      </c>
      <c r="O191" s="91">
        <v>-4307.5200000000004</v>
      </c>
      <c r="P191" s="89">
        <v>402098.55</v>
      </c>
      <c r="Q191" s="90">
        <v>53961.63</v>
      </c>
      <c r="R191" s="91">
        <v>10707.63</v>
      </c>
      <c r="S191" s="89">
        <v>556790.65</v>
      </c>
      <c r="T191" s="90">
        <v>74721.31</v>
      </c>
      <c r="U191" s="91">
        <v>-17278.82</v>
      </c>
      <c r="V191" s="89">
        <v>0</v>
      </c>
      <c r="W191" s="90">
        <v>0</v>
      </c>
      <c r="X191" s="91">
        <v>0</v>
      </c>
      <c r="Y191" s="89">
        <v>0</v>
      </c>
      <c r="Z191" s="90">
        <v>0</v>
      </c>
      <c r="AA191" s="91">
        <v>0</v>
      </c>
      <c r="AB191" s="89">
        <v>0</v>
      </c>
      <c r="AC191" s="90">
        <v>0</v>
      </c>
      <c r="AD191" s="91">
        <v>0</v>
      </c>
      <c r="AE191" s="89">
        <v>0</v>
      </c>
      <c r="AF191" s="90">
        <v>0</v>
      </c>
      <c r="AG191" s="91">
        <v>0</v>
      </c>
      <c r="AH191" s="89">
        <v>0</v>
      </c>
      <c r="AI191" s="90">
        <v>0</v>
      </c>
      <c r="AJ191" s="91">
        <v>0</v>
      </c>
      <c r="AK191" s="89">
        <v>0</v>
      </c>
      <c r="AL191" s="90">
        <v>0</v>
      </c>
      <c r="AM191" s="91">
        <v>0</v>
      </c>
      <c r="AN191" s="101">
        <v>0</v>
      </c>
      <c r="AO191" s="100">
        <v>0</v>
      </c>
      <c r="AP191" s="91">
        <v>0</v>
      </c>
      <c r="AQ191" s="101">
        <v>0</v>
      </c>
      <c r="AR191" s="100">
        <v>0</v>
      </c>
      <c r="AS191" s="91">
        <v>0</v>
      </c>
      <c r="AT191" s="101">
        <v>0</v>
      </c>
      <c r="AU191" s="100">
        <v>0</v>
      </c>
      <c r="AV191" s="91">
        <v>0</v>
      </c>
    </row>
    <row r="192" spans="1:48" x14ac:dyDescent="0.25">
      <c r="A192" s="176">
        <v>182</v>
      </c>
      <c r="B192" s="95" t="s">
        <v>127</v>
      </c>
      <c r="C192" s="96">
        <v>301</v>
      </c>
      <c r="D192" s="57">
        <v>5.1999999999999998E-2</v>
      </c>
      <c r="E192" s="57" t="s">
        <v>522</v>
      </c>
      <c r="F192" s="49">
        <v>36222</v>
      </c>
      <c r="G192" s="49">
        <v>39387</v>
      </c>
      <c r="H192" s="58" t="s">
        <v>321</v>
      </c>
      <c r="I192" s="46">
        <f t="shared" si="51"/>
        <v>63292.67</v>
      </c>
      <c r="J192" s="15">
        <f t="shared" si="52"/>
        <v>9982.31</v>
      </c>
      <c r="K192" s="16">
        <f t="shared" si="50"/>
        <v>0.15771668346429374</v>
      </c>
      <c r="L192" s="17">
        <f t="shared" si="54"/>
        <v>1597.98</v>
      </c>
      <c r="M192" s="89">
        <v>27957.75</v>
      </c>
      <c r="N192" s="90">
        <v>4409.78</v>
      </c>
      <c r="O192" s="91">
        <v>386.17</v>
      </c>
      <c r="P192" s="89">
        <v>26735.86</v>
      </c>
      <c r="Q192" s="90">
        <v>4217.05</v>
      </c>
      <c r="R192" s="91">
        <v>1420.86</v>
      </c>
      <c r="S192" s="89">
        <v>8599.06</v>
      </c>
      <c r="T192" s="90">
        <v>1356.33</v>
      </c>
      <c r="U192" s="91">
        <v>-208.2</v>
      </c>
      <c r="V192" s="89">
        <v>0</v>
      </c>
      <c r="W192" s="90">
        <v>0</v>
      </c>
      <c r="X192" s="91">
        <v>0</v>
      </c>
      <c r="Y192" s="89">
        <v>0</v>
      </c>
      <c r="Z192" s="90">
        <v>0</v>
      </c>
      <c r="AA192" s="91">
        <v>0</v>
      </c>
      <c r="AB192" s="89">
        <v>0</v>
      </c>
      <c r="AC192" s="90">
        <v>0</v>
      </c>
      <c r="AD192" s="91">
        <v>0</v>
      </c>
      <c r="AE192" s="89">
        <v>0</v>
      </c>
      <c r="AF192" s="90">
        <v>0</v>
      </c>
      <c r="AG192" s="91">
        <v>0</v>
      </c>
      <c r="AH192" s="89">
        <v>0</v>
      </c>
      <c r="AI192" s="90">
        <v>0</v>
      </c>
      <c r="AJ192" s="91">
        <v>0</v>
      </c>
      <c r="AK192" s="89">
        <v>0</v>
      </c>
      <c r="AL192" s="90">
        <v>0</v>
      </c>
      <c r="AM192" s="91">
        <v>0</v>
      </c>
      <c r="AN192" s="101">
        <v>0</v>
      </c>
      <c r="AO192" s="100">
        <v>0</v>
      </c>
      <c r="AP192" s="91">
        <v>0</v>
      </c>
      <c r="AQ192" s="101">
        <v>0</v>
      </c>
      <c r="AR192" s="100">
        <v>0</v>
      </c>
      <c r="AS192" s="91">
        <v>0</v>
      </c>
      <c r="AT192" s="101">
        <v>0</v>
      </c>
      <c r="AU192" s="100">
        <v>-0.85</v>
      </c>
      <c r="AV192" s="91">
        <v>-0.85</v>
      </c>
    </row>
    <row r="193" spans="1:50" x14ac:dyDescent="0.25">
      <c r="A193" s="176">
        <v>183</v>
      </c>
      <c r="B193" s="95" t="s">
        <v>128</v>
      </c>
      <c r="C193" s="96">
        <v>302</v>
      </c>
      <c r="D193" s="57">
        <v>0.17499999999999999</v>
      </c>
      <c r="E193" s="57" t="s">
        <v>522</v>
      </c>
      <c r="F193" s="49">
        <v>36992</v>
      </c>
      <c r="G193" s="49">
        <v>39508</v>
      </c>
      <c r="H193" s="58" t="s">
        <v>322</v>
      </c>
      <c r="I193" s="46">
        <f t="shared" si="51"/>
        <v>117350.2</v>
      </c>
      <c r="J193" s="15">
        <f t="shared" si="52"/>
        <v>16686.03</v>
      </c>
      <c r="K193" s="16">
        <f t="shared" si="50"/>
        <v>0.14219004313584466</v>
      </c>
      <c r="L193" s="17">
        <f t="shared" si="54"/>
        <v>517.19000000000005</v>
      </c>
      <c r="M193" s="89">
        <v>34863.46</v>
      </c>
      <c r="N193" s="90">
        <v>4957.24</v>
      </c>
      <c r="O193" s="91">
        <v>-103.62</v>
      </c>
      <c r="P193" s="89">
        <v>41160.15</v>
      </c>
      <c r="Q193" s="90">
        <v>5852.56</v>
      </c>
      <c r="R193" s="91">
        <v>1534.85</v>
      </c>
      <c r="S193" s="89">
        <v>41326.589999999997</v>
      </c>
      <c r="T193" s="90">
        <v>5876.23</v>
      </c>
      <c r="U193" s="91">
        <v>-914.04</v>
      </c>
      <c r="V193" s="89">
        <v>0</v>
      </c>
      <c r="W193" s="90">
        <v>0</v>
      </c>
      <c r="X193" s="91">
        <v>0</v>
      </c>
      <c r="Y193" s="89">
        <v>0</v>
      </c>
      <c r="Z193" s="90">
        <v>0</v>
      </c>
      <c r="AA193" s="91">
        <v>0</v>
      </c>
      <c r="AB193" s="89">
        <v>0</v>
      </c>
      <c r="AC193" s="90">
        <v>0</v>
      </c>
      <c r="AD193" s="91">
        <v>0</v>
      </c>
      <c r="AE193" s="89">
        <v>0</v>
      </c>
      <c r="AF193" s="90">
        <v>0</v>
      </c>
      <c r="AG193" s="91">
        <v>0</v>
      </c>
      <c r="AH193" s="89">
        <v>0</v>
      </c>
      <c r="AI193" s="90">
        <v>0</v>
      </c>
      <c r="AJ193" s="91">
        <v>0</v>
      </c>
      <c r="AK193" s="89">
        <v>0</v>
      </c>
      <c r="AL193" s="90">
        <v>0</v>
      </c>
      <c r="AM193" s="91">
        <v>0</v>
      </c>
      <c r="AN193" s="101">
        <v>0</v>
      </c>
      <c r="AO193" s="100">
        <v>0</v>
      </c>
      <c r="AP193" s="91">
        <v>0</v>
      </c>
      <c r="AQ193" s="101">
        <v>0</v>
      </c>
      <c r="AR193" s="100">
        <v>0</v>
      </c>
      <c r="AS193" s="91">
        <v>0</v>
      </c>
      <c r="AT193" s="101">
        <v>0</v>
      </c>
      <c r="AU193" s="100">
        <v>0</v>
      </c>
      <c r="AV193" s="91">
        <v>0</v>
      </c>
    </row>
    <row r="194" spans="1:50" x14ac:dyDescent="0.25">
      <c r="A194" s="168">
        <v>184</v>
      </c>
      <c r="B194" s="95" t="s">
        <v>496</v>
      </c>
      <c r="C194" s="96">
        <v>303</v>
      </c>
      <c r="D194" s="57">
        <v>1.8499999999999999E-2</v>
      </c>
      <c r="E194" s="57" t="s">
        <v>522</v>
      </c>
      <c r="F194" s="49">
        <v>39993</v>
      </c>
      <c r="G194" s="49">
        <v>40057</v>
      </c>
      <c r="H194" s="58" t="s">
        <v>323</v>
      </c>
      <c r="I194" s="46">
        <f t="shared" si="51"/>
        <v>19602.54</v>
      </c>
      <c r="J194" s="15">
        <f t="shared" si="52"/>
        <v>3091.91</v>
      </c>
      <c r="K194" s="16">
        <f t="shared" si="50"/>
        <v>0.1577300696746442</v>
      </c>
      <c r="L194" s="17">
        <f t="shared" si="54"/>
        <v>453.76999999999992</v>
      </c>
      <c r="M194" s="89">
        <v>6268.63</v>
      </c>
      <c r="N194" s="90">
        <v>988.75</v>
      </c>
      <c r="O194" s="91">
        <v>88.97</v>
      </c>
      <c r="P194" s="89">
        <v>8153.68</v>
      </c>
      <c r="Q194" s="90">
        <v>1286.08</v>
      </c>
      <c r="R194" s="91">
        <v>432.31</v>
      </c>
      <c r="S194" s="89">
        <v>4866.43</v>
      </c>
      <c r="T194" s="90">
        <v>767.58</v>
      </c>
      <c r="U194" s="91">
        <v>-80.84</v>
      </c>
      <c r="V194" s="89">
        <v>313.8</v>
      </c>
      <c r="W194" s="90">
        <v>49.5</v>
      </c>
      <c r="X194" s="91">
        <v>13.33</v>
      </c>
      <c r="Y194" s="89">
        <v>0</v>
      </c>
      <c r="Z194" s="90">
        <v>0</v>
      </c>
      <c r="AA194" s="91">
        <v>0</v>
      </c>
      <c r="AB194" s="89">
        <v>0</v>
      </c>
      <c r="AC194" s="90">
        <v>0</v>
      </c>
      <c r="AD194" s="91">
        <v>0</v>
      </c>
      <c r="AE194" s="89">
        <v>0</v>
      </c>
      <c r="AF194" s="90">
        <v>0</v>
      </c>
      <c r="AG194" s="91">
        <v>0</v>
      </c>
      <c r="AH194" s="89">
        <v>0</v>
      </c>
      <c r="AI194" s="90">
        <v>0</v>
      </c>
      <c r="AJ194" s="91">
        <v>0</v>
      </c>
      <c r="AK194" s="89">
        <v>0</v>
      </c>
      <c r="AL194" s="90">
        <v>0</v>
      </c>
      <c r="AM194" s="91">
        <v>0</v>
      </c>
      <c r="AN194" s="101">
        <v>0</v>
      </c>
      <c r="AO194" s="100">
        <v>0</v>
      </c>
      <c r="AP194" s="91">
        <v>0</v>
      </c>
      <c r="AQ194" s="101">
        <v>0</v>
      </c>
      <c r="AR194" s="100">
        <v>0</v>
      </c>
      <c r="AS194" s="91">
        <v>0</v>
      </c>
      <c r="AT194" s="101">
        <v>0</v>
      </c>
      <c r="AU194" s="100">
        <v>0</v>
      </c>
      <c r="AV194" s="91">
        <v>0</v>
      </c>
    </row>
    <row r="195" spans="1:50" x14ac:dyDescent="0.25">
      <c r="A195" s="176"/>
      <c r="B195" s="95" t="s">
        <v>534</v>
      </c>
      <c r="C195" s="96">
        <v>325</v>
      </c>
      <c r="D195" s="57">
        <v>5.5E-2</v>
      </c>
      <c r="E195" s="57" t="s">
        <v>522</v>
      </c>
      <c r="F195" s="49">
        <v>37480</v>
      </c>
      <c r="G195" s="49">
        <v>40026</v>
      </c>
      <c r="H195" s="58" t="s">
        <v>535</v>
      </c>
      <c r="I195" s="46">
        <f t="shared" ref="I195:I196" si="55">M195+P195+S195+V195+Y195+AB195+AE195+AH195+AK195+AN195+AQ195+AT195</f>
        <v>0</v>
      </c>
      <c r="J195" s="15">
        <f t="shared" ref="J195:J196" si="56">N195+Q195+T195+W195+Z195+AC195+AF195+AI195+AL195+AO195+AR195+AU195</f>
        <v>-1177.3399999999999</v>
      </c>
      <c r="K195" s="16" t="e">
        <f t="shared" ref="K195:K196" si="57">J195/I195</f>
        <v>#DIV/0!</v>
      </c>
      <c r="L195" s="17">
        <f t="shared" ref="L195:L196" si="58">O195+R195+U195+X195+AA195+AD195+AG195+AJ195+AM195+AP195+AS195+AV195</f>
        <v>-1177.3399999999999</v>
      </c>
      <c r="M195" s="89"/>
      <c r="N195" s="90">
        <v>-1177.3399999999999</v>
      </c>
      <c r="O195" s="91">
        <v>-1177.3399999999999</v>
      </c>
      <c r="P195" s="89">
        <v>0</v>
      </c>
      <c r="Q195" s="90">
        <v>0</v>
      </c>
      <c r="R195" s="91">
        <v>0</v>
      </c>
      <c r="S195" s="89">
        <v>0</v>
      </c>
      <c r="T195" s="90">
        <v>0</v>
      </c>
      <c r="U195" s="91">
        <v>0</v>
      </c>
      <c r="V195" s="89">
        <v>0</v>
      </c>
      <c r="W195" s="90">
        <v>0</v>
      </c>
      <c r="X195" s="91">
        <v>0</v>
      </c>
      <c r="Y195" s="89">
        <v>0</v>
      </c>
      <c r="Z195" s="90">
        <v>0</v>
      </c>
      <c r="AA195" s="91">
        <v>0</v>
      </c>
      <c r="AB195" s="89">
        <v>0</v>
      </c>
      <c r="AC195" s="90">
        <v>0</v>
      </c>
      <c r="AD195" s="91">
        <v>0</v>
      </c>
      <c r="AE195" s="89">
        <v>0</v>
      </c>
      <c r="AF195" s="90">
        <v>0</v>
      </c>
      <c r="AG195" s="91">
        <v>0</v>
      </c>
      <c r="AH195" s="89">
        <v>0</v>
      </c>
      <c r="AI195" s="90">
        <v>0</v>
      </c>
      <c r="AJ195" s="91">
        <v>0</v>
      </c>
      <c r="AK195" s="89">
        <v>0</v>
      </c>
      <c r="AL195" s="90">
        <v>0</v>
      </c>
      <c r="AM195" s="91">
        <v>0</v>
      </c>
      <c r="AN195" s="101">
        <v>0</v>
      </c>
      <c r="AO195" s="100">
        <v>0</v>
      </c>
      <c r="AP195" s="91">
        <v>0</v>
      </c>
      <c r="AQ195" s="101">
        <v>0</v>
      </c>
      <c r="AR195" s="100">
        <v>0</v>
      </c>
      <c r="AS195" s="91">
        <v>0</v>
      </c>
      <c r="AT195" s="101">
        <v>0</v>
      </c>
      <c r="AU195" s="100">
        <v>0</v>
      </c>
      <c r="AV195" s="91">
        <v>0</v>
      </c>
    </row>
    <row r="196" spans="1:50" x14ac:dyDescent="0.25">
      <c r="A196" s="176"/>
      <c r="B196" s="95" t="s">
        <v>536</v>
      </c>
      <c r="C196" s="96">
        <v>327</v>
      </c>
      <c r="D196" s="57">
        <v>0.04</v>
      </c>
      <c r="E196" s="57" t="s">
        <v>522</v>
      </c>
      <c r="F196" s="49">
        <v>37236</v>
      </c>
      <c r="G196" s="49">
        <v>40026</v>
      </c>
      <c r="H196" s="58" t="s">
        <v>537</v>
      </c>
      <c r="I196" s="46">
        <f t="shared" si="55"/>
        <v>0</v>
      </c>
      <c r="J196" s="15">
        <f t="shared" si="56"/>
        <v>-350</v>
      </c>
      <c r="K196" s="16" t="e">
        <f t="shared" si="57"/>
        <v>#DIV/0!</v>
      </c>
      <c r="L196" s="17">
        <f t="shared" si="58"/>
        <v>-350</v>
      </c>
      <c r="M196" s="89"/>
      <c r="N196" s="90">
        <v>-350</v>
      </c>
      <c r="O196" s="91">
        <v>-350</v>
      </c>
      <c r="P196" s="89">
        <v>0</v>
      </c>
      <c r="Q196" s="90">
        <v>0</v>
      </c>
      <c r="R196" s="91">
        <v>0</v>
      </c>
      <c r="S196" s="89">
        <v>0</v>
      </c>
      <c r="T196" s="90">
        <v>0</v>
      </c>
      <c r="U196" s="91">
        <v>0</v>
      </c>
      <c r="V196" s="89">
        <v>0</v>
      </c>
      <c r="W196" s="90">
        <v>0</v>
      </c>
      <c r="X196" s="91">
        <v>0</v>
      </c>
      <c r="Y196" s="89">
        <v>0</v>
      </c>
      <c r="Z196" s="90">
        <v>0</v>
      </c>
      <c r="AA196" s="91">
        <v>0</v>
      </c>
      <c r="AB196" s="89">
        <v>0</v>
      </c>
      <c r="AC196" s="90">
        <v>0</v>
      </c>
      <c r="AD196" s="91">
        <v>0</v>
      </c>
      <c r="AE196" s="89">
        <v>0</v>
      </c>
      <c r="AF196" s="90">
        <v>0</v>
      </c>
      <c r="AG196" s="91">
        <v>0</v>
      </c>
      <c r="AH196" s="89">
        <v>0</v>
      </c>
      <c r="AI196" s="90">
        <v>0</v>
      </c>
      <c r="AJ196" s="91">
        <v>0</v>
      </c>
      <c r="AK196" s="89">
        <v>0</v>
      </c>
      <c r="AL196" s="90">
        <v>0</v>
      </c>
      <c r="AM196" s="91">
        <v>0</v>
      </c>
      <c r="AN196" s="101">
        <v>0</v>
      </c>
      <c r="AO196" s="100">
        <v>0</v>
      </c>
      <c r="AP196" s="91">
        <v>0</v>
      </c>
      <c r="AQ196" s="101">
        <v>0</v>
      </c>
      <c r="AR196" s="100">
        <v>0</v>
      </c>
      <c r="AS196" s="91">
        <v>0</v>
      </c>
      <c r="AT196" s="101">
        <v>0</v>
      </c>
      <c r="AU196" s="100">
        <v>0</v>
      </c>
      <c r="AV196" s="91">
        <v>0</v>
      </c>
    </row>
    <row r="197" spans="1:50" x14ac:dyDescent="0.25">
      <c r="A197" s="176">
        <v>185</v>
      </c>
      <c r="B197" s="95" t="s">
        <v>129</v>
      </c>
      <c r="C197" s="96">
        <v>335</v>
      </c>
      <c r="D197" s="57">
        <v>0.09</v>
      </c>
      <c r="E197" s="57" t="s">
        <v>522</v>
      </c>
      <c r="F197" s="49">
        <v>36258</v>
      </c>
      <c r="G197" s="49">
        <v>39479</v>
      </c>
      <c r="H197" s="58" t="s">
        <v>324</v>
      </c>
      <c r="I197" s="46">
        <f t="shared" si="51"/>
        <v>142708.03000000003</v>
      </c>
      <c r="J197" s="15">
        <f t="shared" si="52"/>
        <v>22345.23</v>
      </c>
      <c r="K197" s="16">
        <f t="shared" si="50"/>
        <v>0.15658004668693132</v>
      </c>
      <c r="L197" s="17">
        <f t="shared" si="54"/>
        <v>2911.3899999999994</v>
      </c>
      <c r="M197" s="89">
        <v>60196.55</v>
      </c>
      <c r="N197" s="90">
        <v>9425.58</v>
      </c>
      <c r="O197" s="91">
        <v>807.22</v>
      </c>
      <c r="P197" s="89">
        <v>50390.9</v>
      </c>
      <c r="Q197" s="90">
        <v>7890.21</v>
      </c>
      <c r="R197" s="91">
        <v>2501.7199999999998</v>
      </c>
      <c r="S197" s="89">
        <v>32120.58</v>
      </c>
      <c r="T197" s="90">
        <v>5029.4399999999996</v>
      </c>
      <c r="U197" s="91">
        <v>-397.55</v>
      </c>
      <c r="V197" s="89">
        <v>0</v>
      </c>
      <c r="W197" s="90">
        <v>0</v>
      </c>
      <c r="X197" s="91">
        <v>0</v>
      </c>
      <c r="Y197" s="89">
        <v>0</v>
      </c>
      <c r="Z197" s="90">
        <v>0</v>
      </c>
      <c r="AA197" s="91">
        <v>0</v>
      </c>
      <c r="AB197" s="89">
        <v>0</v>
      </c>
      <c r="AC197" s="90">
        <v>0</v>
      </c>
      <c r="AD197" s="91">
        <v>0</v>
      </c>
      <c r="AE197" s="89">
        <v>0</v>
      </c>
      <c r="AF197" s="90">
        <v>0</v>
      </c>
      <c r="AG197" s="91">
        <v>0</v>
      </c>
      <c r="AH197" s="89">
        <v>0</v>
      </c>
      <c r="AI197" s="90">
        <v>0</v>
      </c>
      <c r="AJ197" s="91">
        <v>0</v>
      </c>
      <c r="AK197" s="89">
        <v>0</v>
      </c>
      <c r="AL197" s="90">
        <v>0</v>
      </c>
      <c r="AM197" s="91">
        <v>0</v>
      </c>
      <c r="AN197" s="101">
        <v>0</v>
      </c>
      <c r="AO197" s="100">
        <v>0</v>
      </c>
      <c r="AP197" s="91">
        <v>0</v>
      </c>
      <c r="AQ197" s="101">
        <v>0</v>
      </c>
      <c r="AR197" s="100">
        <v>0</v>
      </c>
      <c r="AS197" s="91">
        <v>0</v>
      </c>
      <c r="AT197" s="101">
        <v>0</v>
      </c>
      <c r="AU197" s="100">
        <v>0</v>
      </c>
      <c r="AV197" s="91">
        <v>0</v>
      </c>
    </row>
    <row r="198" spans="1:50" x14ac:dyDescent="0.25">
      <c r="A198" s="176">
        <v>186</v>
      </c>
      <c r="B198" s="95" t="s">
        <v>130</v>
      </c>
      <c r="C198" s="96">
        <v>339</v>
      </c>
      <c r="D198" s="57">
        <v>0.105</v>
      </c>
      <c r="E198" s="57" t="s">
        <v>522</v>
      </c>
      <c r="F198" s="49">
        <v>37148</v>
      </c>
      <c r="G198" s="49">
        <v>39448</v>
      </c>
      <c r="H198" s="58" t="s">
        <v>325</v>
      </c>
      <c r="I198" s="46">
        <f t="shared" si="51"/>
        <v>107608.4</v>
      </c>
      <c r="J198" s="15">
        <f t="shared" si="52"/>
        <v>16647.03</v>
      </c>
      <c r="K198" s="16">
        <f t="shared" si="50"/>
        <v>0.15470009776188476</v>
      </c>
      <c r="L198" s="17">
        <f t="shared" si="54"/>
        <v>2397.25</v>
      </c>
      <c r="M198" s="89">
        <v>36777.040000000001</v>
      </c>
      <c r="N198" s="90">
        <v>5689.41</v>
      </c>
      <c r="O198" s="91">
        <v>481.6</v>
      </c>
      <c r="P198" s="89">
        <v>49431.71</v>
      </c>
      <c r="Q198" s="90">
        <v>7647.09</v>
      </c>
      <c r="R198" s="91">
        <v>2429.02</v>
      </c>
      <c r="S198" s="89">
        <v>21399.65</v>
      </c>
      <c r="T198" s="90">
        <v>3310.53</v>
      </c>
      <c r="U198" s="91">
        <v>-513.37</v>
      </c>
      <c r="V198" s="89">
        <v>0</v>
      </c>
      <c r="W198" s="90">
        <v>0</v>
      </c>
      <c r="X198" s="91">
        <v>0</v>
      </c>
      <c r="Y198" s="89">
        <v>0</v>
      </c>
      <c r="Z198" s="90">
        <v>0</v>
      </c>
      <c r="AA198" s="91">
        <v>0</v>
      </c>
      <c r="AB198" s="89">
        <v>0</v>
      </c>
      <c r="AC198" s="90">
        <v>0</v>
      </c>
      <c r="AD198" s="91">
        <v>0</v>
      </c>
      <c r="AE198" s="89">
        <v>0</v>
      </c>
      <c r="AF198" s="90">
        <v>0</v>
      </c>
      <c r="AG198" s="91">
        <v>0</v>
      </c>
      <c r="AH198" s="89">
        <v>0</v>
      </c>
      <c r="AI198" s="90">
        <v>0</v>
      </c>
      <c r="AJ198" s="91">
        <v>0</v>
      </c>
      <c r="AK198" s="89">
        <v>0</v>
      </c>
      <c r="AL198" s="90">
        <v>0</v>
      </c>
      <c r="AM198" s="91">
        <v>0</v>
      </c>
      <c r="AN198" s="101">
        <v>0</v>
      </c>
      <c r="AO198" s="100">
        <v>0</v>
      </c>
      <c r="AP198" s="91">
        <v>0</v>
      </c>
      <c r="AQ198" s="101">
        <v>0</v>
      </c>
      <c r="AR198" s="100">
        <v>0</v>
      </c>
      <c r="AS198" s="91">
        <v>0</v>
      </c>
      <c r="AT198" s="101">
        <v>0</v>
      </c>
      <c r="AU198" s="100">
        <v>0</v>
      </c>
      <c r="AV198" s="91">
        <v>0</v>
      </c>
    </row>
    <row r="199" spans="1:50" x14ac:dyDescent="0.25">
      <c r="A199" s="7"/>
      <c r="B199" s="41"/>
      <c r="C199" s="41"/>
      <c r="D199" s="57">
        <f>SUM(D81:D198)-D109-D195-D196</f>
        <v>24.726999999999983</v>
      </c>
      <c r="E199" s="57"/>
      <c r="F199" s="49"/>
      <c r="G199" s="49"/>
      <c r="H199" s="71" t="s">
        <v>368</v>
      </c>
      <c r="I199" s="66">
        <f>SUM(I81:I198)</f>
        <v>26969705.620274398</v>
      </c>
      <c r="J199" s="66">
        <f>SUM(J81:J198)</f>
        <v>3438678.01</v>
      </c>
      <c r="K199" s="82">
        <f t="shared" si="50"/>
        <v>0.12750150329468127</v>
      </c>
      <c r="L199" s="66">
        <f t="shared" ref="L199:AV199" si="59">SUM(L81:L198)</f>
        <v>-367669.66000000009</v>
      </c>
      <c r="M199" s="66">
        <f t="shared" si="59"/>
        <v>8768541.6000000052</v>
      </c>
      <c r="N199" s="66">
        <f t="shared" si="59"/>
        <v>1238467.6300000004</v>
      </c>
      <c r="O199" s="66">
        <f t="shared" si="59"/>
        <v>-28558.85</v>
      </c>
      <c r="P199" s="66">
        <f t="shared" si="59"/>
        <v>8548077.3800000027</v>
      </c>
      <c r="Q199" s="66">
        <f t="shared" si="59"/>
        <v>1209026.6700000002</v>
      </c>
      <c r="R199" s="66">
        <f t="shared" si="59"/>
        <v>311714.63</v>
      </c>
      <c r="S199" s="66">
        <f t="shared" si="59"/>
        <v>5988803.7697744016</v>
      </c>
      <c r="T199" s="66">
        <f t="shared" si="59"/>
        <v>840385.34000000055</v>
      </c>
      <c r="U199" s="66">
        <f t="shared" si="59"/>
        <v>-182792.93</v>
      </c>
      <c r="V199" s="66">
        <f t="shared" si="59"/>
        <v>1531180.1905</v>
      </c>
      <c r="W199" s="66">
        <f t="shared" si="59"/>
        <v>203781.92</v>
      </c>
      <c r="X199" s="66">
        <f t="shared" si="59"/>
        <v>45335.32</v>
      </c>
      <c r="Y199" s="66">
        <f t="shared" si="59"/>
        <v>719050.68</v>
      </c>
      <c r="Z199" s="66">
        <f t="shared" si="59"/>
        <v>95411.889999999985</v>
      </c>
      <c r="AA199" s="66">
        <f t="shared" si="59"/>
        <v>-21872.980000000003</v>
      </c>
      <c r="AB199" s="66">
        <f t="shared" si="59"/>
        <v>666703.96000000008</v>
      </c>
      <c r="AC199" s="66">
        <f t="shared" si="59"/>
        <v>58180.839999999967</v>
      </c>
      <c r="AD199" s="66">
        <f t="shared" si="59"/>
        <v>-82067.44</v>
      </c>
      <c r="AE199" s="66">
        <f t="shared" si="59"/>
        <v>174721.59</v>
      </c>
      <c r="AF199" s="66">
        <f t="shared" si="59"/>
        <v>21767.26</v>
      </c>
      <c r="AG199" s="66">
        <f t="shared" si="59"/>
        <v>-29955.09</v>
      </c>
      <c r="AH199" s="66">
        <f t="shared" si="59"/>
        <v>131750.73000000001</v>
      </c>
      <c r="AI199" s="66">
        <f t="shared" si="59"/>
        <v>-70062.030000000013</v>
      </c>
      <c r="AJ199" s="66">
        <f t="shared" si="59"/>
        <v>-126206.97</v>
      </c>
      <c r="AK199" s="66">
        <f t="shared" si="59"/>
        <v>25638.070000000003</v>
      </c>
      <c r="AL199" s="66">
        <f t="shared" si="59"/>
        <v>-1264.7399999999998</v>
      </c>
      <c r="AM199" s="66">
        <f t="shared" si="59"/>
        <v>-10265.269999999999</v>
      </c>
      <c r="AN199" s="66">
        <f t="shared" si="59"/>
        <v>66192.720000000016</v>
      </c>
      <c r="AO199" s="66">
        <f t="shared" si="59"/>
        <v>-19450.449999999997</v>
      </c>
      <c r="AP199" s="66">
        <f t="shared" si="59"/>
        <v>-29438.98</v>
      </c>
      <c r="AQ199" s="66">
        <f t="shared" si="59"/>
        <v>138555.31</v>
      </c>
      <c r="AR199" s="66">
        <f t="shared" si="59"/>
        <v>19407.740000000002</v>
      </c>
      <c r="AS199" s="66">
        <f t="shared" si="59"/>
        <v>-11618.17</v>
      </c>
      <c r="AT199" s="66">
        <f t="shared" si="59"/>
        <v>210489.62</v>
      </c>
      <c r="AU199" s="66">
        <f t="shared" si="59"/>
        <v>-156974.06</v>
      </c>
      <c r="AV199" s="66">
        <f t="shared" si="59"/>
        <v>-201942.93000000002</v>
      </c>
    </row>
    <row r="200" spans="1:50" x14ac:dyDescent="0.25">
      <c r="A200" s="7"/>
      <c r="B200" s="41"/>
      <c r="C200" s="41"/>
      <c r="D200" s="57"/>
      <c r="E200" s="57"/>
      <c r="F200" s="49"/>
      <c r="G200" s="49"/>
      <c r="H200" s="58"/>
      <c r="I200" s="67"/>
      <c r="J200" s="68"/>
      <c r="K200" s="69"/>
      <c r="L200" s="70"/>
      <c r="M200" s="18"/>
      <c r="N200" s="19"/>
      <c r="O200" s="20"/>
      <c r="P200" s="18"/>
      <c r="Q200" s="19"/>
      <c r="R200" s="20"/>
      <c r="S200" s="18"/>
      <c r="T200" s="19"/>
      <c r="U200" s="20"/>
      <c r="V200" s="18"/>
      <c r="W200" s="19"/>
      <c r="X200" s="20"/>
      <c r="Y200" s="18"/>
      <c r="Z200" s="19"/>
      <c r="AA200" s="20"/>
      <c r="AB200" s="18"/>
      <c r="AC200" s="19"/>
      <c r="AD200" s="20"/>
      <c r="AE200" s="18"/>
      <c r="AF200" s="19"/>
      <c r="AG200" s="20"/>
      <c r="AH200" s="18"/>
      <c r="AI200" s="19"/>
      <c r="AJ200" s="20"/>
      <c r="AK200" s="18"/>
      <c r="AL200" s="19"/>
      <c r="AM200" s="20"/>
      <c r="AN200" s="18"/>
      <c r="AO200" s="19"/>
      <c r="AP200" s="20"/>
      <c r="AQ200" s="89"/>
      <c r="AR200" s="90"/>
      <c r="AS200" s="91"/>
      <c r="AT200" s="89"/>
      <c r="AU200" s="90"/>
      <c r="AV200" s="91"/>
      <c r="AW200" s="117"/>
      <c r="AX200" s="117"/>
    </row>
    <row r="201" spans="1:50" x14ac:dyDescent="0.25">
      <c r="A201" s="176">
        <v>187</v>
      </c>
      <c r="B201" s="95" t="s">
        <v>358</v>
      </c>
      <c r="C201" s="96">
        <v>31</v>
      </c>
      <c r="D201" s="57">
        <v>2</v>
      </c>
      <c r="E201" s="57"/>
      <c r="F201" s="49">
        <v>37589</v>
      </c>
      <c r="G201" s="49">
        <v>37589</v>
      </c>
      <c r="H201" s="58" t="s">
        <v>205</v>
      </c>
      <c r="I201" s="46">
        <f t="shared" ref="I201:I231" si="60">M201+P201+S201+V201+Y201+AB201+AE201+AH201+AK201+AN201+AQ201+AT201</f>
        <v>1806757.26</v>
      </c>
      <c r="J201" s="15">
        <f t="shared" ref="J201:J231" si="61">N201+Q201+T201+W201+Z201+AC201+AF201+AI201+AL201+AO201+AR201+AU201</f>
        <v>200911.42174399993</v>
      </c>
      <c r="K201" s="16">
        <f t="shared" si="50"/>
        <v>0.11120000798779131</v>
      </c>
      <c r="L201" s="17">
        <f t="shared" ref="L201:L231" si="62">O201+R201+U201+X201+AA201+AD201+AG201+AJ201+AM201+AP201+AS201+AV201</f>
        <v>-105218.48999999999</v>
      </c>
      <c r="M201" s="89">
        <v>327844.66000000003</v>
      </c>
      <c r="N201" s="90">
        <v>36456.33</v>
      </c>
      <c r="O201" s="91">
        <v>-3854.87</v>
      </c>
      <c r="P201" s="89">
        <v>296776.14</v>
      </c>
      <c r="Q201" s="90">
        <v>33001.51</v>
      </c>
      <c r="R201" s="91">
        <v>6445.97</v>
      </c>
      <c r="S201" s="89">
        <v>124964.66</v>
      </c>
      <c r="T201" s="90">
        <v>13896.07</v>
      </c>
      <c r="U201" s="91">
        <v>-2190.6799999999998</v>
      </c>
      <c r="V201" s="89">
        <v>202126.96000000002</v>
      </c>
      <c r="W201" s="90">
        <v>22476.52</v>
      </c>
      <c r="X201" s="91">
        <v>6422.19</v>
      </c>
      <c r="Y201" s="89">
        <v>160685.22</v>
      </c>
      <c r="Z201" s="90">
        <v>17868.2</v>
      </c>
      <c r="AA201" s="91">
        <v>-7532.66</v>
      </c>
      <c r="AB201" s="89">
        <v>74907.060000000041</v>
      </c>
      <c r="AC201" s="90">
        <v>8329.665071999987</v>
      </c>
      <c r="AD201" s="91">
        <v>-5722.75</v>
      </c>
      <c r="AE201" s="89">
        <v>112882.76</v>
      </c>
      <c r="AF201" s="90">
        <v>12552.56</v>
      </c>
      <c r="AG201" s="91">
        <v>-21177</v>
      </c>
      <c r="AH201" s="89">
        <v>88872.26</v>
      </c>
      <c r="AI201" s="90">
        <v>9882.6</v>
      </c>
      <c r="AJ201" s="91">
        <v>-29213.73</v>
      </c>
      <c r="AK201" s="89">
        <v>94716.94</v>
      </c>
      <c r="AL201" s="90">
        <v>10532.52</v>
      </c>
      <c r="AM201" s="91">
        <v>-24255.279999999999</v>
      </c>
      <c r="AN201" s="101">
        <v>204025.05999999979</v>
      </c>
      <c r="AO201" s="100">
        <v>22687.586671999976</v>
      </c>
      <c r="AP201" s="91">
        <v>-15281.01</v>
      </c>
      <c r="AQ201" s="101">
        <v>118955.54</v>
      </c>
      <c r="AR201" s="100">
        <v>13227.86</v>
      </c>
      <c r="AS201" s="91">
        <v>-8858.67</v>
      </c>
      <c r="AT201" s="101">
        <v>0</v>
      </c>
      <c r="AU201" s="100">
        <v>0</v>
      </c>
      <c r="AV201" s="91">
        <v>0</v>
      </c>
    </row>
    <row r="202" spans="1:50" x14ac:dyDescent="0.25">
      <c r="A202" s="168">
        <v>188</v>
      </c>
      <c r="B202" s="95" t="s">
        <v>528</v>
      </c>
      <c r="C202" s="96">
        <v>75</v>
      </c>
      <c r="D202" s="57">
        <v>1.95</v>
      </c>
      <c r="E202" s="57"/>
      <c r="F202" s="49">
        <v>37575</v>
      </c>
      <c r="G202" s="49">
        <v>37575</v>
      </c>
      <c r="H202" s="58" t="s">
        <v>206</v>
      </c>
      <c r="I202" s="46">
        <f t="shared" si="60"/>
        <v>1795120.8</v>
      </c>
      <c r="J202" s="15">
        <f t="shared" si="61"/>
        <v>199617.44</v>
      </c>
      <c r="K202" s="16">
        <f t="shared" si="50"/>
        <v>0.11120000392174165</v>
      </c>
      <c r="L202" s="17">
        <f t="shared" si="62"/>
        <v>5080.29</v>
      </c>
      <c r="M202" s="89">
        <v>662663.64</v>
      </c>
      <c r="N202" s="90">
        <v>73688.2</v>
      </c>
      <c r="O202" s="91">
        <v>-16078.45</v>
      </c>
      <c r="P202" s="89">
        <v>491275.68</v>
      </c>
      <c r="Q202" s="90">
        <v>54629.86</v>
      </c>
      <c r="R202" s="91">
        <v>15394.17</v>
      </c>
      <c r="S202" s="89">
        <v>244141.8</v>
      </c>
      <c r="T202" s="90">
        <v>27148.57</v>
      </c>
      <c r="U202" s="91">
        <v>-5698.45</v>
      </c>
      <c r="V202" s="89">
        <v>397039.68</v>
      </c>
      <c r="W202" s="90">
        <v>44150.81</v>
      </c>
      <c r="X202" s="91">
        <v>11463.02</v>
      </c>
      <c r="Y202" s="89">
        <v>0</v>
      </c>
      <c r="Z202" s="90">
        <v>0</v>
      </c>
      <c r="AA202" s="91">
        <v>0</v>
      </c>
      <c r="AB202" s="89">
        <v>0</v>
      </c>
      <c r="AC202" s="90">
        <v>0</v>
      </c>
      <c r="AD202" s="91">
        <v>0</v>
      </c>
      <c r="AE202" s="89">
        <v>0</v>
      </c>
      <c r="AF202" s="90">
        <v>0</v>
      </c>
      <c r="AG202" s="91">
        <v>0</v>
      </c>
      <c r="AH202" s="89">
        <v>0</v>
      </c>
      <c r="AI202" s="90">
        <v>0</v>
      </c>
      <c r="AJ202" s="91">
        <v>0</v>
      </c>
      <c r="AK202" s="89">
        <v>0</v>
      </c>
      <c r="AL202" s="90">
        <v>0</v>
      </c>
      <c r="AM202" s="91">
        <v>0</v>
      </c>
      <c r="AN202" s="101">
        <v>0</v>
      </c>
      <c r="AO202" s="100">
        <v>0</v>
      </c>
      <c r="AP202" s="91">
        <v>0</v>
      </c>
      <c r="AQ202" s="101">
        <v>0</v>
      </c>
      <c r="AR202" s="100">
        <v>0</v>
      </c>
      <c r="AS202" s="91">
        <v>0</v>
      </c>
      <c r="AT202" s="101">
        <v>0</v>
      </c>
      <c r="AU202" s="100">
        <v>0</v>
      </c>
      <c r="AV202" s="91">
        <v>0</v>
      </c>
    </row>
    <row r="203" spans="1:50" x14ac:dyDescent="0.25">
      <c r="A203" s="176">
        <v>189</v>
      </c>
      <c r="B203" s="95" t="s">
        <v>131</v>
      </c>
      <c r="C203" s="96">
        <v>107</v>
      </c>
      <c r="D203" s="57">
        <v>1</v>
      </c>
      <c r="E203" s="57" t="s">
        <v>522</v>
      </c>
      <c r="F203" s="49">
        <v>40557</v>
      </c>
      <c r="G203" s="49">
        <v>40557</v>
      </c>
      <c r="H203" s="58" t="s">
        <v>207</v>
      </c>
      <c r="I203" s="46">
        <f t="shared" si="60"/>
        <v>0</v>
      </c>
      <c r="J203" s="15">
        <f t="shared" si="61"/>
        <v>0</v>
      </c>
      <c r="K203" s="16" t="e">
        <f t="shared" si="50"/>
        <v>#DIV/0!</v>
      </c>
      <c r="L203" s="17">
        <f t="shared" si="62"/>
        <v>0</v>
      </c>
      <c r="M203" s="89">
        <v>0</v>
      </c>
      <c r="N203" s="90">
        <v>0</v>
      </c>
      <c r="O203" s="91">
        <v>0</v>
      </c>
      <c r="P203" s="89">
        <v>0</v>
      </c>
      <c r="Q203" s="90">
        <v>0</v>
      </c>
      <c r="R203" s="91">
        <v>0</v>
      </c>
      <c r="S203" s="89">
        <v>0</v>
      </c>
      <c r="T203" s="90">
        <v>0</v>
      </c>
      <c r="U203" s="91">
        <v>0</v>
      </c>
      <c r="V203" s="89">
        <v>0</v>
      </c>
      <c r="W203" s="90">
        <v>0</v>
      </c>
      <c r="X203" s="91">
        <v>0</v>
      </c>
      <c r="Y203" s="89">
        <v>0</v>
      </c>
      <c r="Z203" s="90">
        <v>0</v>
      </c>
      <c r="AA203" s="91">
        <v>0</v>
      </c>
      <c r="AB203" s="89">
        <v>0</v>
      </c>
      <c r="AC203" s="90">
        <v>0</v>
      </c>
      <c r="AD203" s="91">
        <v>0</v>
      </c>
      <c r="AE203" s="89">
        <v>0</v>
      </c>
      <c r="AF203" s="90">
        <v>0</v>
      </c>
      <c r="AG203" s="91">
        <v>0</v>
      </c>
      <c r="AH203" s="89">
        <v>0</v>
      </c>
      <c r="AI203" s="90">
        <v>0</v>
      </c>
      <c r="AJ203" s="91">
        <v>0</v>
      </c>
      <c r="AK203" s="89">
        <v>0</v>
      </c>
      <c r="AL203" s="90">
        <v>0</v>
      </c>
      <c r="AM203" s="91">
        <v>0</v>
      </c>
      <c r="AN203" s="101">
        <v>0</v>
      </c>
      <c r="AO203" s="100">
        <v>0</v>
      </c>
      <c r="AP203" s="91">
        <v>0</v>
      </c>
      <c r="AQ203" s="101">
        <v>0</v>
      </c>
      <c r="AR203" s="100">
        <v>0</v>
      </c>
      <c r="AS203" s="91">
        <v>0</v>
      </c>
      <c r="AT203" s="101">
        <v>0</v>
      </c>
      <c r="AU203" s="100">
        <v>0</v>
      </c>
      <c r="AV203" s="91">
        <v>0</v>
      </c>
    </row>
    <row r="204" spans="1:50" x14ac:dyDescent="0.25">
      <c r="A204" s="176">
        <v>190</v>
      </c>
      <c r="B204" s="95" t="s">
        <v>132</v>
      </c>
      <c r="C204" s="96">
        <v>114</v>
      </c>
      <c r="D204" s="57">
        <v>0.25</v>
      </c>
      <c r="E204" s="57" t="s">
        <v>522</v>
      </c>
      <c r="F204" s="49">
        <v>40143</v>
      </c>
      <c r="G204" s="49">
        <v>40143</v>
      </c>
      <c r="H204" s="58" t="s">
        <v>502</v>
      </c>
      <c r="I204" s="46">
        <f t="shared" si="60"/>
        <v>63316.800000000003</v>
      </c>
      <c r="J204" s="15">
        <f t="shared" si="61"/>
        <v>4124.45</v>
      </c>
      <c r="K204" s="16">
        <f t="shared" si="50"/>
        <v>6.5139899679074104E-2</v>
      </c>
      <c r="L204" s="17">
        <f t="shared" si="62"/>
        <v>-3565.0899999999997</v>
      </c>
      <c r="M204" s="89">
        <v>34417</v>
      </c>
      <c r="N204" s="90">
        <v>2241.92</v>
      </c>
      <c r="O204" s="91">
        <v>-2764.72</v>
      </c>
      <c r="P204" s="89">
        <v>28899.8</v>
      </c>
      <c r="Q204" s="90">
        <v>1882.53</v>
      </c>
      <c r="R204" s="91">
        <v>-800.37</v>
      </c>
      <c r="S204" s="89">
        <v>0</v>
      </c>
      <c r="T204" s="90">
        <v>0</v>
      </c>
      <c r="U204" s="91">
        <v>0</v>
      </c>
      <c r="V204" s="89">
        <v>0</v>
      </c>
      <c r="W204" s="90">
        <v>0</v>
      </c>
      <c r="X204" s="91">
        <v>0</v>
      </c>
      <c r="Y204" s="89">
        <v>0</v>
      </c>
      <c r="Z204" s="90">
        <v>0</v>
      </c>
      <c r="AA204" s="91">
        <v>0</v>
      </c>
      <c r="AB204" s="89">
        <v>0</v>
      </c>
      <c r="AC204" s="90">
        <v>0</v>
      </c>
      <c r="AD204" s="91">
        <v>0</v>
      </c>
      <c r="AE204" s="89">
        <v>0</v>
      </c>
      <c r="AF204" s="90">
        <v>0</v>
      </c>
      <c r="AG204" s="91">
        <v>0</v>
      </c>
      <c r="AH204" s="89">
        <v>0</v>
      </c>
      <c r="AI204" s="90">
        <v>0</v>
      </c>
      <c r="AJ204" s="91">
        <v>0</v>
      </c>
      <c r="AK204" s="89">
        <v>0</v>
      </c>
      <c r="AL204" s="90">
        <v>0</v>
      </c>
      <c r="AM204" s="91">
        <v>0</v>
      </c>
      <c r="AN204" s="101">
        <v>0</v>
      </c>
      <c r="AO204" s="100">
        <v>0</v>
      </c>
      <c r="AP204" s="91">
        <v>0</v>
      </c>
      <c r="AQ204" s="101">
        <v>0</v>
      </c>
      <c r="AR204" s="100">
        <v>0</v>
      </c>
      <c r="AS204" s="91">
        <v>0</v>
      </c>
      <c r="AT204" s="101">
        <v>0</v>
      </c>
      <c r="AU204" s="100">
        <v>0</v>
      </c>
      <c r="AV204" s="91">
        <v>0</v>
      </c>
    </row>
    <row r="205" spans="1:50" x14ac:dyDescent="0.25">
      <c r="A205" s="168">
        <v>191</v>
      </c>
      <c r="B205" s="95" t="s">
        <v>133</v>
      </c>
      <c r="C205" s="96">
        <v>115</v>
      </c>
      <c r="D205" s="57">
        <v>0.25</v>
      </c>
      <c r="E205" s="57" t="s">
        <v>522</v>
      </c>
      <c r="F205" s="49">
        <v>40745</v>
      </c>
      <c r="G205" s="49">
        <v>40745</v>
      </c>
      <c r="H205" s="58" t="s">
        <v>208</v>
      </c>
      <c r="I205" s="46">
        <f t="shared" si="60"/>
        <v>83047.33</v>
      </c>
      <c r="J205" s="15">
        <f t="shared" si="61"/>
        <v>5409.7099999999991</v>
      </c>
      <c r="K205" s="16">
        <f t="shared" si="50"/>
        <v>6.5140083371735116E-2</v>
      </c>
      <c r="L205" s="17">
        <f t="shared" si="62"/>
        <v>-4287.4799999999996</v>
      </c>
      <c r="M205" s="89">
        <v>48767.82</v>
      </c>
      <c r="N205" s="90">
        <v>3176.74</v>
      </c>
      <c r="O205" s="91">
        <v>-3200.52</v>
      </c>
      <c r="P205" s="89">
        <v>34279.51</v>
      </c>
      <c r="Q205" s="90">
        <v>2232.9699999999998</v>
      </c>
      <c r="R205" s="91">
        <v>-1086.96</v>
      </c>
      <c r="S205" s="89">
        <v>0</v>
      </c>
      <c r="T205" s="90">
        <v>0</v>
      </c>
      <c r="U205" s="91">
        <v>0</v>
      </c>
      <c r="V205" s="89">
        <v>0</v>
      </c>
      <c r="W205" s="90">
        <v>0</v>
      </c>
      <c r="X205" s="91">
        <v>0</v>
      </c>
      <c r="Y205" s="89">
        <v>0</v>
      </c>
      <c r="Z205" s="90">
        <v>0</v>
      </c>
      <c r="AA205" s="91">
        <v>0</v>
      </c>
      <c r="AB205" s="89">
        <v>0</v>
      </c>
      <c r="AC205" s="90">
        <v>0</v>
      </c>
      <c r="AD205" s="91">
        <v>0</v>
      </c>
      <c r="AE205" s="89">
        <v>0</v>
      </c>
      <c r="AF205" s="90">
        <v>0</v>
      </c>
      <c r="AG205" s="91">
        <v>0</v>
      </c>
      <c r="AH205" s="89">
        <v>0</v>
      </c>
      <c r="AI205" s="90">
        <v>0</v>
      </c>
      <c r="AJ205" s="91">
        <v>0</v>
      </c>
      <c r="AK205" s="89">
        <v>0</v>
      </c>
      <c r="AL205" s="90">
        <v>0</v>
      </c>
      <c r="AM205" s="91">
        <v>0</v>
      </c>
      <c r="AN205" s="101">
        <v>0</v>
      </c>
      <c r="AO205" s="100">
        <v>0</v>
      </c>
      <c r="AP205" s="91">
        <v>0</v>
      </c>
      <c r="AQ205" s="101">
        <v>0</v>
      </c>
      <c r="AR205" s="100">
        <v>0</v>
      </c>
      <c r="AS205" s="91">
        <v>0</v>
      </c>
      <c r="AT205" s="101">
        <v>0</v>
      </c>
      <c r="AU205" s="100">
        <v>0</v>
      </c>
      <c r="AV205" s="91">
        <v>0</v>
      </c>
    </row>
    <row r="206" spans="1:50" x14ac:dyDescent="0.25">
      <c r="A206" s="176">
        <v>192</v>
      </c>
      <c r="B206" s="95" t="s">
        <v>134</v>
      </c>
      <c r="C206" s="96">
        <v>116</v>
      </c>
      <c r="D206" s="57">
        <v>0.25</v>
      </c>
      <c r="E206" s="57" t="s">
        <v>522</v>
      </c>
      <c r="F206" s="49">
        <v>40745</v>
      </c>
      <c r="G206" s="49">
        <v>40745</v>
      </c>
      <c r="H206" s="58" t="s">
        <v>208</v>
      </c>
      <c r="I206" s="46">
        <f t="shared" si="60"/>
        <v>156094.79999999999</v>
      </c>
      <c r="J206" s="15">
        <f t="shared" si="61"/>
        <v>11218.510000000002</v>
      </c>
      <c r="K206" s="16">
        <f t="shared" si="50"/>
        <v>7.1869850885487557E-2</v>
      </c>
      <c r="L206" s="17">
        <f t="shared" si="62"/>
        <v>-7596.25</v>
      </c>
      <c r="M206" s="89">
        <v>97615.599999999991</v>
      </c>
      <c r="N206" s="90">
        <v>6926.4400000000005</v>
      </c>
      <c r="O206" s="91">
        <v>-6140.8</v>
      </c>
      <c r="P206" s="89">
        <v>58479.199999999997</v>
      </c>
      <c r="Q206" s="90">
        <v>4292.0700000000006</v>
      </c>
      <c r="R206" s="91">
        <v>-1455.45</v>
      </c>
      <c r="S206" s="89">
        <v>0</v>
      </c>
      <c r="T206" s="90">
        <v>0</v>
      </c>
      <c r="U206" s="91">
        <v>0</v>
      </c>
      <c r="V206" s="89">
        <v>0</v>
      </c>
      <c r="W206" s="90">
        <v>0</v>
      </c>
      <c r="X206" s="91">
        <v>0</v>
      </c>
      <c r="Y206" s="89">
        <v>0</v>
      </c>
      <c r="Z206" s="90">
        <v>0</v>
      </c>
      <c r="AA206" s="91">
        <v>0</v>
      </c>
      <c r="AB206" s="89">
        <v>0</v>
      </c>
      <c r="AC206" s="90">
        <v>0</v>
      </c>
      <c r="AD206" s="91">
        <v>0</v>
      </c>
      <c r="AE206" s="89">
        <v>0</v>
      </c>
      <c r="AF206" s="90">
        <v>0</v>
      </c>
      <c r="AG206" s="91">
        <v>0</v>
      </c>
      <c r="AH206" s="89">
        <v>0</v>
      </c>
      <c r="AI206" s="90">
        <v>0</v>
      </c>
      <c r="AJ206" s="91">
        <v>0</v>
      </c>
      <c r="AK206" s="89">
        <v>0</v>
      </c>
      <c r="AL206" s="90">
        <v>0</v>
      </c>
      <c r="AM206" s="91">
        <v>0</v>
      </c>
      <c r="AN206" s="101">
        <v>0</v>
      </c>
      <c r="AO206" s="100">
        <v>0</v>
      </c>
      <c r="AP206" s="91">
        <v>0</v>
      </c>
      <c r="AQ206" s="101">
        <v>0</v>
      </c>
      <c r="AR206" s="100">
        <v>0</v>
      </c>
      <c r="AS206" s="91">
        <v>0</v>
      </c>
      <c r="AT206" s="101">
        <v>0</v>
      </c>
      <c r="AU206" s="100">
        <v>0</v>
      </c>
      <c r="AV206" s="91">
        <v>0</v>
      </c>
    </row>
    <row r="207" spans="1:50" x14ac:dyDescent="0.25">
      <c r="A207" s="176">
        <v>193</v>
      </c>
      <c r="B207" s="95" t="s">
        <v>135</v>
      </c>
      <c r="C207" s="96">
        <v>179</v>
      </c>
      <c r="D207" s="57">
        <v>2</v>
      </c>
      <c r="E207" s="57" t="s">
        <v>522</v>
      </c>
      <c r="F207" s="49">
        <v>39660</v>
      </c>
      <c r="G207" s="49">
        <v>40001</v>
      </c>
      <c r="H207" s="58" t="s">
        <v>425</v>
      </c>
      <c r="I207" s="46">
        <f t="shared" si="60"/>
        <v>624603.22</v>
      </c>
      <c r="J207" s="15">
        <f t="shared" si="61"/>
        <v>37783.910000000003</v>
      </c>
      <c r="K207" s="16">
        <f t="shared" si="50"/>
        <v>6.0492659643989678E-2</v>
      </c>
      <c r="L207" s="17">
        <f t="shared" si="62"/>
        <v>-46914.36</v>
      </c>
      <c r="M207" s="89">
        <v>443413.04000000004</v>
      </c>
      <c r="N207" s="90">
        <v>27264.010000000002</v>
      </c>
      <c r="O207" s="91">
        <v>-31509.98</v>
      </c>
      <c r="P207" s="89">
        <v>0</v>
      </c>
      <c r="Q207" s="90">
        <v>0</v>
      </c>
      <c r="R207" s="91">
        <v>0</v>
      </c>
      <c r="S207" s="89">
        <v>0</v>
      </c>
      <c r="T207" s="90">
        <v>0</v>
      </c>
      <c r="U207" s="91">
        <v>0</v>
      </c>
      <c r="V207" s="89">
        <v>31350.91</v>
      </c>
      <c r="W207" s="90">
        <v>1820.23</v>
      </c>
      <c r="X207" s="91">
        <v>-4135.03</v>
      </c>
      <c r="Y207" s="89">
        <v>149839.26999999999</v>
      </c>
      <c r="Z207" s="90">
        <v>8699.67</v>
      </c>
      <c r="AA207" s="91">
        <v>-11269.35</v>
      </c>
      <c r="AB207" s="89">
        <v>0</v>
      </c>
      <c r="AC207" s="90">
        <v>0</v>
      </c>
      <c r="AD207" s="91">
        <v>0</v>
      </c>
      <c r="AE207" s="89">
        <v>0</v>
      </c>
      <c r="AF207" s="90">
        <v>0</v>
      </c>
      <c r="AG207" s="91">
        <v>0</v>
      </c>
      <c r="AH207" s="89">
        <v>0</v>
      </c>
      <c r="AI207" s="90">
        <v>0</v>
      </c>
      <c r="AJ207" s="91">
        <v>0</v>
      </c>
      <c r="AK207" s="89">
        <v>0</v>
      </c>
      <c r="AL207" s="90">
        <v>0</v>
      </c>
      <c r="AM207" s="91">
        <v>0</v>
      </c>
      <c r="AN207" s="101">
        <v>0</v>
      </c>
      <c r="AO207" s="100">
        <v>0</v>
      </c>
      <c r="AP207" s="91">
        <v>0</v>
      </c>
      <c r="AQ207" s="101">
        <v>0</v>
      </c>
      <c r="AR207" s="100">
        <v>0</v>
      </c>
      <c r="AS207" s="91">
        <v>0</v>
      </c>
      <c r="AT207" s="101">
        <v>0</v>
      </c>
      <c r="AU207" s="100">
        <v>0</v>
      </c>
      <c r="AV207" s="91">
        <v>0</v>
      </c>
    </row>
    <row r="208" spans="1:50" x14ac:dyDescent="0.25">
      <c r="A208" s="168">
        <v>194</v>
      </c>
      <c r="B208" s="95" t="s">
        <v>136</v>
      </c>
      <c r="C208" s="96">
        <v>176</v>
      </c>
      <c r="D208" s="57">
        <v>0.25</v>
      </c>
      <c r="E208" s="57" t="s">
        <v>522</v>
      </c>
      <c r="F208" s="49">
        <v>40044</v>
      </c>
      <c r="G208" s="49">
        <v>40044</v>
      </c>
      <c r="H208" s="58" t="s">
        <v>425</v>
      </c>
      <c r="I208" s="46">
        <f t="shared" si="60"/>
        <v>98794.9</v>
      </c>
      <c r="J208" s="15">
        <f t="shared" si="61"/>
        <v>6435.4999999999991</v>
      </c>
      <c r="K208" s="16">
        <f t="shared" si="50"/>
        <v>6.5140002166103717E-2</v>
      </c>
      <c r="L208" s="17">
        <f t="shared" si="62"/>
        <v>-4747.1799999999994</v>
      </c>
      <c r="M208" s="89">
        <v>36392.339999999997</v>
      </c>
      <c r="N208" s="90">
        <v>2370.6</v>
      </c>
      <c r="O208" s="91">
        <v>-2380.0100000000002</v>
      </c>
      <c r="P208" s="89">
        <v>39438.800000000003</v>
      </c>
      <c r="Q208" s="90">
        <v>2569.04</v>
      </c>
      <c r="R208" s="91">
        <v>-1035.8599999999999</v>
      </c>
      <c r="S208" s="89">
        <v>7737.32</v>
      </c>
      <c r="T208" s="90">
        <v>504.01</v>
      </c>
      <c r="U208" s="91">
        <v>-545.32000000000005</v>
      </c>
      <c r="V208" s="89">
        <v>8327.51</v>
      </c>
      <c r="W208" s="90">
        <v>542.45000000000005</v>
      </c>
      <c r="X208" s="91">
        <v>-333.13</v>
      </c>
      <c r="Y208" s="89">
        <v>6898.93</v>
      </c>
      <c r="Z208" s="90">
        <v>449.4</v>
      </c>
      <c r="AA208" s="91">
        <v>-452.86</v>
      </c>
      <c r="AB208" s="89">
        <v>0</v>
      </c>
      <c r="AC208" s="90">
        <v>0</v>
      </c>
      <c r="AD208" s="91">
        <v>0</v>
      </c>
      <c r="AE208" s="89">
        <v>0</v>
      </c>
      <c r="AF208" s="90">
        <v>0</v>
      </c>
      <c r="AG208" s="91">
        <v>0</v>
      </c>
      <c r="AH208" s="89">
        <v>0</v>
      </c>
      <c r="AI208" s="90">
        <v>0</v>
      </c>
      <c r="AJ208" s="91">
        <v>0</v>
      </c>
      <c r="AK208" s="89">
        <v>0</v>
      </c>
      <c r="AL208" s="90">
        <v>0</v>
      </c>
      <c r="AM208" s="91">
        <v>0</v>
      </c>
      <c r="AN208" s="101">
        <v>0</v>
      </c>
      <c r="AO208" s="100">
        <v>0</v>
      </c>
      <c r="AP208" s="91">
        <v>0</v>
      </c>
      <c r="AQ208" s="101">
        <v>0</v>
      </c>
      <c r="AR208" s="100">
        <v>0</v>
      </c>
      <c r="AS208" s="91">
        <v>0</v>
      </c>
      <c r="AT208" s="101">
        <v>0</v>
      </c>
      <c r="AU208" s="100">
        <v>0</v>
      </c>
      <c r="AV208" s="91">
        <v>0</v>
      </c>
    </row>
    <row r="209" spans="1:48" x14ac:dyDescent="0.25">
      <c r="A209" s="176">
        <v>195</v>
      </c>
      <c r="B209" s="95" t="s">
        <v>137</v>
      </c>
      <c r="C209" s="96">
        <v>177</v>
      </c>
      <c r="D209" s="57">
        <v>0.25</v>
      </c>
      <c r="E209" s="57" t="s">
        <v>522</v>
      </c>
      <c r="F209" s="49">
        <v>40512</v>
      </c>
      <c r="G209" s="49">
        <v>40512</v>
      </c>
      <c r="H209" s="58" t="s">
        <v>425</v>
      </c>
      <c r="I209" s="46">
        <f t="shared" si="60"/>
        <v>57832.109999999993</v>
      </c>
      <c r="J209" s="15">
        <f t="shared" si="61"/>
        <v>3767.19</v>
      </c>
      <c r="K209" s="16">
        <f t="shared" si="50"/>
        <v>6.5140109880134078E-2</v>
      </c>
      <c r="L209" s="17">
        <f t="shared" si="62"/>
        <v>-2486.6999999999998</v>
      </c>
      <c r="M209" s="89">
        <v>13562.92</v>
      </c>
      <c r="N209" s="90">
        <v>883.49</v>
      </c>
      <c r="O209" s="91">
        <v>-978.34</v>
      </c>
      <c r="P209" s="89">
        <v>1961.9</v>
      </c>
      <c r="Q209" s="90">
        <v>127.8</v>
      </c>
      <c r="R209" s="91">
        <v>-92.39</v>
      </c>
      <c r="S209" s="89">
        <v>10482.280000000001</v>
      </c>
      <c r="T209" s="90">
        <v>682.82</v>
      </c>
      <c r="U209" s="91">
        <v>-592.54999999999995</v>
      </c>
      <c r="V209" s="89">
        <v>22820.66</v>
      </c>
      <c r="W209" s="90">
        <v>1486.54</v>
      </c>
      <c r="X209" s="91">
        <v>-249</v>
      </c>
      <c r="Y209" s="89">
        <v>9004.35</v>
      </c>
      <c r="Z209" s="90">
        <v>586.54</v>
      </c>
      <c r="AA209" s="91">
        <v>-574.41999999999996</v>
      </c>
      <c r="AB209" s="89">
        <v>0</v>
      </c>
      <c r="AC209" s="90">
        <v>0</v>
      </c>
      <c r="AD209" s="91">
        <v>0</v>
      </c>
      <c r="AE209" s="89">
        <v>0</v>
      </c>
      <c r="AF209" s="90">
        <v>0</v>
      </c>
      <c r="AG209" s="91">
        <v>0</v>
      </c>
      <c r="AH209" s="89">
        <v>0</v>
      </c>
      <c r="AI209" s="90">
        <v>0</v>
      </c>
      <c r="AJ209" s="91">
        <v>0</v>
      </c>
      <c r="AK209" s="89">
        <v>0</v>
      </c>
      <c r="AL209" s="90">
        <v>0</v>
      </c>
      <c r="AM209" s="91">
        <v>0</v>
      </c>
      <c r="AN209" s="101">
        <v>0</v>
      </c>
      <c r="AO209" s="100">
        <v>0</v>
      </c>
      <c r="AP209" s="91">
        <v>0</v>
      </c>
      <c r="AQ209" s="101">
        <v>0</v>
      </c>
      <c r="AR209" s="100">
        <v>0</v>
      </c>
      <c r="AS209" s="91">
        <v>0</v>
      </c>
      <c r="AT209" s="101">
        <v>0</v>
      </c>
      <c r="AU209" s="100">
        <v>0</v>
      </c>
      <c r="AV209" s="91">
        <v>0</v>
      </c>
    </row>
    <row r="210" spans="1:48" x14ac:dyDescent="0.25">
      <c r="A210" s="176">
        <v>196</v>
      </c>
      <c r="B210" s="95" t="s">
        <v>138</v>
      </c>
      <c r="C210" s="96">
        <v>178</v>
      </c>
      <c r="D210" s="57">
        <v>0.245</v>
      </c>
      <c r="E210" s="57" t="s">
        <v>522</v>
      </c>
      <c r="F210" s="49">
        <v>40926</v>
      </c>
      <c r="G210" s="49">
        <v>40926</v>
      </c>
      <c r="H210" s="58" t="s">
        <v>425</v>
      </c>
      <c r="I210" s="46">
        <f t="shared" si="60"/>
        <v>115418.55999999998</v>
      </c>
      <c r="J210" s="15">
        <f t="shared" si="61"/>
        <v>8300.01</v>
      </c>
      <c r="K210" s="16">
        <f t="shared" si="50"/>
        <v>7.191226437065236E-2</v>
      </c>
      <c r="L210" s="17">
        <f t="shared" si="62"/>
        <v>-3833.4100000000003</v>
      </c>
      <c r="M210" s="89">
        <v>34034.92</v>
      </c>
      <c r="N210" s="90">
        <v>2998.68</v>
      </c>
      <c r="O210" s="91">
        <v>-1879.9</v>
      </c>
      <c r="P210" s="89">
        <v>38600.76</v>
      </c>
      <c r="Q210" s="90">
        <v>2514.4499999999998</v>
      </c>
      <c r="R210" s="91">
        <v>-808.69</v>
      </c>
      <c r="S210" s="89">
        <v>10712.28</v>
      </c>
      <c r="T210" s="90">
        <v>697.8</v>
      </c>
      <c r="U210" s="91">
        <v>-501.01</v>
      </c>
      <c r="V210" s="89">
        <v>25621.119999999999</v>
      </c>
      <c r="W210" s="90">
        <v>1668.96</v>
      </c>
      <c r="X210" s="91">
        <v>-165.65</v>
      </c>
      <c r="Y210" s="89">
        <v>6449.48</v>
      </c>
      <c r="Z210" s="90">
        <v>420.12</v>
      </c>
      <c r="AA210" s="91">
        <v>-478.16</v>
      </c>
      <c r="AB210" s="89">
        <v>0</v>
      </c>
      <c r="AC210" s="90">
        <v>0</v>
      </c>
      <c r="AD210" s="91">
        <v>0</v>
      </c>
      <c r="AE210" s="89">
        <v>0</v>
      </c>
      <c r="AF210" s="90">
        <v>0</v>
      </c>
      <c r="AG210" s="91">
        <v>0</v>
      </c>
      <c r="AH210" s="89">
        <v>0</v>
      </c>
      <c r="AI210" s="90">
        <v>0</v>
      </c>
      <c r="AJ210" s="91">
        <v>0</v>
      </c>
      <c r="AK210" s="89">
        <v>0</v>
      </c>
      <c r="AL210" s="90">
        <v>0</v>
      </c>
      <c r="AM210" s="91">
        <v>0</v>
      </c>
      <c r="AN210" s="101">
        <v>0</v>
      </c>
      <c r="AO210" s="100">
        <v>0</v>
      </c>
      <c r="AP210" s="91">
        <v>0</v>
      </c>
      <c r="AQ210" s="101">
        <v>0</v>
      </c>
      <c r="AR210" s="100">
        <v>0</v>
      </c>
      <c r="AS210" s="91">
        <v>0</v>
      </c>
      <c r="AT210" s="101">
        <v>0</v>
      </c>
      <c r="AU210" s="100">
        <v>0</v>
      </c>
      <c r="AV210" s="91">
        <v>0</v>
      </c>
    </row>
    <row r="211" spans="1:48" x14ac:dyDescent="0.25">
      <c r="A211" s="168">
        <v>197</v>
      </c>
      <c r="B211" s="95" t="s">
        <v>416</v>
      </c>
      <c r="C211" s="96">
        <v>223</v>
      </c>
      <c r="D211" s="57">
        <v>0.22500000000000001</v>
      </c>
      <c r="E211" s="57" t="s">
        <v>522</v>
      </c>
      <c r="F211" s="49">
        <v>40373</v>
      </c>
      <c r="G211" s="49">
        <v>40373</v>
      </c>
      <c r="H211" s="58" t="s">
        <v>209</v>
      </c>
      <c r="I211" s="46">
        <f t="shared" si="60"/>
        <v>99274.460000000021</v>
      </c>
      <c r="J211" s="15">
        <f t="shared" si="61"/>
        <v>7487.8600000000006</v>
      </c>
      <c r="K211" s="16">
        <f t="shared" si="50"/>
        <v>7.5425844673443695E-2</v>
      </c>
      <c r="L211" s="17">
        <f t="shared" si="62"/>
        <v>-3158.12</v>
      </c>
      <c r="M211" s="89">
        <v>43168.55</v>
      </c>
      <c r="N211" s="90">
        <v>3277.51</v>
      </c>
      <c r="O211" s="91">
        <v>-2065.37</v>
      </c>
      <c r="P211" s="89">
        <v>41847.590000000004</v>
      </c>
      <c r="Q211" s="90">
        <v>3171.61</v>
      </c>
      <c r="R211" s="91">
        <v>-460.79</v>
      </c>
      <c r="S211" s="89">
        <v>14258.32</v>
      </c>
      <c r="T211" s="90">
        <v>1038.74</v>
      </c>
      <c r="U211" s="91">
        <v>-631.96</v>
      </c>
      <c r="V211" s="89">
        <v>0</v>
      </c>
      <c r="W211" s="90">
        <v>0</v>
      </c>
      <c r="X211" s="91">
        <v>0</v>
      </c>
      <c r="Y211" s="89">
        <v>0</v>
      </c>
      <c r="Z211" s="90">
        <v>0</v>
      </c>
      <c r="AA211" s="91">
        <v>0</v>
      </c>
      <c r="AB211" s="89">
        <v>0</v>
      </c>
      <c r="AC211" s="90">
        <v>0</v>
      </c>
      <c r="AD211" s="91">
        <v>0</v>
      </c>
      <c r="AE211" s="89">
        <v>0</v>
      </c>
      <c r="AF211" s="90">
        <v>0</v>
      </c>
      <c r="AG211" s="91">
        <v>0</v>
      </c>
      <c r="AH211" s="89">
        <v>0</v>
      </c>
      <c r="AI211" s="90">
        <v>0</v>
      </c>
      <c r="AJ211" s="91">
        <v>0</v>
      </c>
      <c r="AK211" s="89">
        <v>0</v>
      </c>
      <c r="AL211" s="90">
        <v>0</v>
      </c>
      <c r="AM211" s="91">
        <v>0</v>
      </c>
      <c r="AN211" s="101">
        <v>0</v>
      </c>
      <c r="AO211" s="100">
        <v>0</v>
      </c>
      <c r="AP211" s="91">
        <v>0</v>
      </c>
      <c r="AQ211" s="101">
        <v>0</v>
      </c>
      <c r="AR211" s="100">
        <v>0</v>
      </c>
      <c r="AS211" s="91">
        <v>0</v>
      </c>
      <c r="AT211" s="101">
        <v>0</v>
      </c>
      <c r="AU211" s="100">
        <v>0</v>
      </c>
      <c r="AV211" s="91">
        <v>0</v>
      </c>
    </row>
    <row r="212" spans="1:48" x14ac:dyDescent="0.25">
      <c r="A212" s="176">
        <v>198</v>
      </c>
      <c r="B212" s="95" t="s">
        <v>417</v>
      </c>
      <c r="C212" s="96">
        <v>222</v>
      </c>
      <c r="D212" s="57">
        <v>0.22500000000000001</v>
      </c>
      <c r="E212" s="57" t="s">
        <v>522</v>
      </c>
      <c r="F212" s="49">
        <v>40373</v>
      </c>
      <c r="G212" s="49">
        <v>40373</v>
      </c>
      <c r="H212" s="58" t="s">
        <v>209</v>
      </c>
      <c r="I212" s="46">
        <f t="shared" si="60"/>
        <v>92861.11</v>
      </c>
      <c r="J212" s="15">
        <f t="shared" si="61"/>
        <v>6974.81</v>
      </c>
      <c r="K212" s="16">
        <f t="shared" si="50"/>
        <v>7.5110129525697039E-2</v>
      </c>
      <c r="L212" s="17">
        <f t="shared" si="62"/>
        <v>-2953.25</v>
      </c>
      <c r="M212" s="89">
        <v>39047.43</v>
      </c>
      <c r="N212" s="90">
        <v>2945.2799999999997</v>
      </c>
      <c r="O212" s="91">
        <v>-1915.57</v>
      </c>
      <c r="P212" s="89">
        <v>40266.199999999997</v>
      </c>
      <c r="Q212" s="90">
        <v>3047.0600000000004</v>
      </c>
      <c r="R212" s="91">
        <v>-414.54</v>
      </c>
      <c r="S212" s="89">
        <v>13547.48</v>
      </c>
      <c r="T212" s="90">
        <v>982.47000000000014</v>
      </c>
      <c r="U212" s="91">
        <v>-623.14</v>
      </c>
      <c r="V212" s="89">
        <v>0</v>
      </c>
      <c r="W212" s="90">
        <v>0</v>
      </c>
      <c r="X212" s="91">
        <v>0</v>
      </c>
      <c r="Y212" s="89">
        <v>0</v>
      </c>
      <c r="Z212" s="90">
        <v>0</v>
      </c>
      <c r="AA212" s="91">
        <v>0</v>
      </c>
      <c r="AB212" s="89">
        <v>0</v>
      </c>
      <c r="AC212" s="90">
        <v>0</v>
      </c>
      <c r="AD212" s="91">
        <v>0</v>
      </c>
      <c r="AE212" s="89">
        <v>0</v>
      </c>
      <c r="AF212" s="90">
        <v>0</v>
      </c>
      <c r="AG212" s="91">
        <v>0</v>
      </c>
      <c r="AH212" s="89">
        <v>0</v>
      </c>
      <c r="AI212" s="90">
        <v>0</v>
      </c>
      <c r="AJ212" s="91">
        <v>0</v>
      </c>
      <c r="AK212" s="89">
        <v>0</v>
      </c>
      <c r="AL212" s="90">
        <v>0</v>
      </c>
      <c r="AM212" s="91">
        <v>0</v>
      </c>
      <c r="AN212" s="101">
        <v>0</v>
      </c>
      <c r="AO212" s="100">
        <v>0</v>
      </c>
      <c r="AP212" s="91">
        <v>0</v>
      </c>
      <c r="AQ212" s="101">
        <v>0</v>
      </c>
      <c r="AR212" s="100">
        <v>0</v>
      </c>
      <c r="AS212" s="91">
        <v>0</v>
      </c>
      <c r="AT212" s="101">
        <v>0</v>
      </c>
      <c r="AU212" s="100">
        <v>0</v>
      </c>
      <c r="AV212" s="91">
        <v>0</v>
      </c>
    </row>
    <row r="213" spans="1:48" x14ac:dyDescent="0.25">
      <c r="A213" s="176">
        <v>199</v>
      </c>
      <c r="B213" s="95" t="s">
        <v>418</v>
      </c>
      <c r="C213" s="96">
        <v>221</v>
      </c>
      <c r="D213" s="57">
        <v>0.22500000000000001</v>
      </c>
      <c r="E213" s="57" t="s">
        <v>522</v>
      </c>
      <c r="F213" s="49">
        <v>40449</v>
      </c>
      <c r="G213" s="49">
        <v>40449</v>
      </c>
      <c r="H213" s="58" t="s">
        <v>210</v>
      </c>
      <c r="I213" s="46">
        <f t="shared" si="60"/>
        <v>106184.88</v>
      </c>
      <c r="J213" s="15">
        <f t="shared" si="61"/>
        <v>7966.58</v>
      </c>
      <c r="K213" s="16">
        <f t="shared" si="50"/>
        <v>7.502555919449172E-2</v>
      </c>
      <c r="L213" s="17">
        <f t="shared" si="62"/>
        <v>-3251.8999999999996</v>
      </c>
      <c r="M213" s="89">
        <v>45187.5</v>
      </c>
      <c r="N213" s="90">
        <v>3407.24</v>
      </c>
      <c r="O213" s="91">
        <v>-2225.13</v>
      </c>
      <c r="P213" s="89">
        <v>47008.719999999994</v>
      </c>
      <c r="Q213" s="90">
        <v>3556.84</v>
      </c>
      <c r="R213" s="91">
        <v>-463.03</v>
      </c>
      <c r="S213" s="89">
        <v>13988.66</v>
      </c>
      <c r="T213" s="90">
        <v>1002.5000000000001</v>
      </c>
      <c r="U213" s="91">
        <v>-563.74</v>
      </c>
      <c r="V213" s="89">
        <v>0</v>
      </c>
      <c r="W213" s="90">
        <v>0</v>
      </c>
      <c r="X213" s="91">
        <v>0</v>
      </c>
      <c r="Y213" s="89">
        <v>0</v>
      </c>
      <c r="Z213" s="90">
        <v>0</v>
      </c>
      <c r="AA213" s="91">
        <v>0</v>
      </c>
      <c r="AB213" s="89">
        <v>0</v>
      </c>
      <c r="AC213" s="90">
        <v>0</v>
      </c>
      <c r="AD213" s="91">
        <v>0</v>
      </c>
      <c r="AE213" s="89">
        <v>0</v>
      </c>
      <c r="AF213" s="90">
        <v>0</v>
      </c>
      <c r="AG213" s="91">
        <v>0</v>
      </c>
      <c r="AH213" s="89">
        <v>0</v>
      </c>
      <c r="AI213" s="90">
        <v>0</v>
      </c>
      <c r="AJ213" s="91">
        <v>0</v>
      </c>
      <c r="AK213" s="89">
        <v>0</v>
      </c>
      <c r="AL213" s="90">
        <v>0</v>
      </c>
      <c r="AM213" s="91">
        <v>0</v>
      </c>
      <c r="AN213" s="101">
        <v>0</v>
      </c>
      <c r="AO213" s="100">
        <v>0</v>
      </c>
      <c r="AP213" s="91">
        <v>0</v>
      </c>
      <c r="AQ213" s="101">
        <v>0</v>
      </c>
      <c r="AR213" s="100">
        <v>0</v>
      </c>
      <c r="AS213" s="91">
        <v>0</v>
      </c>
      <c r="AT213" s="101">
        <v>0</v>
      </c>
      <c r="AU213" s="100">
        <v>0</v>
      </c>
      <c r="AV213" s="91">
        <v>0</v>
      </c>
    </row>
    <row r="214" spans="1:48" x14ac:dyDescent="0.25">
      <c r="A214" s="168">
        <v>200</v>
      </c>
      <c r="B214" s="95" t="s">
        <v>419</v>
      </c>
      <c r="C214" s="96">
        <v>220</v>
      </c>
      <c r="D214" s="57">
        <v>0.22500000000000001</v>
      </c>
      <c r="E214" s="57" t="s">
        <v>522</v>
      </c>
      <c r="F214" s="49">
        <v>40449</v>
      </c>
      <c r="G214" s="49">
        <v>40449</v>
      </c>
      <c r="H214" s="58" t="s">
        <v>210</v>
      </c>
      <c r="I214" s="46">
        <f t="shared" si="60"/>
        <v>107174.53</v>
      </c>
      <c r="J214" s="15">
        <f t="shared" si="61"/>
        <v>8084.87</v>
      </c>
      <c r="K214" s="16">
        <f t="shared" si="50"/>
        <v>7.5436486635397426E-2</v>
      </c>
      <c r="L214" s="17">
        <f t="shared" si="62"/>
        <v>-3355.13</v>
      </c>
      <c r="M214" s="89">
        <v>46885.47</v>
      </c>
      <c r="N214" s="90">
        <v>3569.12</v>
      </c>
      <c r="O214" s="91">
        <v>-2171.64</v>
      </c>
      <c r="P214" s="89">
        <v>45331.03</v>
      </c>
      <c r="Q214" s="90">
        <v>3430.99</v>
      </c>
      <c r="R214" s="91">
        <v>-474.07</v>
      </c>
      <c r="S214" s="89">
        <v>14958.030000000002</v>
      </c>
      <c r="T214" s="90">
        <v>1084.76</v>
      </c>
      <c r="U214" s="91">
        <v>-709.42</v>
      </c>
      <c r="V214" s="89">
        <v>0</v>
      </c>
      <c r="W214" s="90">
        <v>0</v>
      </c>
      <c r="X214" s="91">
        <v>0</v>
      </c>
      <c r="Y214" s="89">
        <v>0</v>
      </c>
      <c r="Z214" s="90">
        <v>0</v>
      </c>
      <c r="AA214" s="91">
        <v>0</v>
      </c>
      <c r="AB214" s="89">
        <v>0</v>
      </c>
      <c r="AC214" s="90">
        <v>0</v>
      </c>
      <c r="AD214" s="91">
        <v>0</v>
      </c>
      <c r="AE214" s="89">
        <v>0</v>
      </c>
      <c r="AF214" s="90">
        <v>0</v>
      </c>
      <c r="AG214" s="91">
        <v>0</v>
      </c>
      <c r="AH214" s="89">
        <v>0</v>
      </c>
      <c r="AI214" s="90">
        <v>0</v>
      </c>
      <c r="AJ214" s="91">
        <v>0</v>
      </c>
      <c r="AK214" s="89">
        <v>0</v>
      </c>
      <c r="AL214" s="90">
        <v>0</v>
      </c>
      <c r="AM214" s="91">
        <v>0</v>
      </c>
      <c r="AN214" s="101">
        <v>0</v>
      </c>
      <c r="AO214" s="100">
        <v>0</v>
      </c>
      <c r="AP214" s="91">
        <v>0</v>
      </c>
      <c r="AQ214" s="101">
        <v>0</v>
      </c>
      <c r="AR214" s="100">
        <v>0</v>
      </c>
      <c r="AS214" s="91">
        <v>0</v>
      </c>
      <c r="AT214" s="101">
        <v>0</v>
      </c>
      <c r="AU214" s="100">
        <v>0</v>
      </c>
      <c r="AV214" s="91">
        <v>0</v>
      </c>
    </row>
    <row r="215" spans="1:48" x14ac:dyDescent="0.25">
      <c r="A215" s="176">
        <v>201</v>
      </c>
      <c r="B215" s="95" t="s">
        <v>420</v>
      </c>
      <c r="C215" s="96">
        <v>51</v>
      </c>
      <c r="D215" s="57">
        <v>0.85</v>
      </c>
      <c r="E215" s="57" t="s">
        <v>522</v>
      </c>
      <c r="F215" s="49">
        <v>37565</v>
      </c>
      <c r="G215" s="49">
        <v>40513</v>
      </c>
      <c r="H215" s="58" t="s">
        <v>204</v>
      </c>
      <c r="I215" s="46">
        <f t="shared" si="60"/>
        <v>582442.03</v>
      </c>
      <c r="J215" s="15">
        <f t="shared" si="61"/>
        <v>41497.390000000007</v>
      </c>
      <c r="K215" s="16">
        <f>J215/I215</f>
        <v>7.1247244983333374E-2</v>
      </c>
      <c r="L215" s="17">
        <f t="shared" si="62"/>
        <v>-24274.480000000003</v>
      </c>
      <c r="M215" s="89">
        <v>279555.17000000004</v>
      </c>
      <c r="N215" s="90">
        <v>19730.670000000002</v>
      </c>
      <c r="O215" s="91">
        <v>-17419.240000000002</v>
      </c>
      <c r="P215" s="89">
        <v>283824.74</v>
      </c>
      <c r="Q215" s="90">
        <v>20517.240000000002</v>
      </c>
      <c r="R215" s="91">
        <v>-4591.49</v>
      </c>
      <c r="S215" s="89">
        <v>19062.12</v>
      </c>
      <c r="T215" s="90">
        <v>1249.48</v>
      </c>
      <c r="U215" s="91">
        <v>-2263.75</v>
      </c>
      <c r="V215" s="105">
        <v>0</v>
      </c>
      <c r="W215" s="100">
        <v>0</v>
      </c>
      <c r="X215" s="106">
        <v>0</v>
      </c>
      <c r="Y215" s="105">
        <v>0</v>
      </c>
      <c r="Z215" s="100">
        <v>0</v>
      </c>
      <c r="AA215" s="106">
        <v>0</v>
      </c>
      <c r="AB215" s="105">
        <v>0</v>
      </c>
      <c r="AC215" s="100">
        <v>0</v>
      </c>
      <c r="AD215" s="106">
        <v>0</v>
      </c>
      <c r="AE215" s="105">
        <v>0</v>
      </c>
      <c r="AF215" s="100">
        <v>0</v>
      </c>
      <c r="AG215" s="106">
        <v>0</v>
      </c>
      <c r="AH215" s="105">
        <v>0</v>
      </c>
      <c r="AI215" s="100">
        <v>0</v>
      </c>
      <c r="AJ215" s="106">
        <v>0</v>
      </c>
      <c r="AK215" s="89">
        <v>0</v>
      </c>
      <c r="AL215" s="90">
        <v>0</v>
      </c>
      <c r="AM215" s="91">
        <v>0</v>
      </c>
      <c r="AN215" s="101">
        <v>0</v>
      </c>
      <c r="AO215" s="100">
        <v>0</v>
      </c>
      <c r="AP215" s="91">
        <v>0</v>
      </c>
      <c r="AQ215" s="101">
        <v>0</v>
      </c>
      <c r="AR215" s="100">
        <v>0</v>
      </c>
      <c r="AS215" s="91">
        <v>0</v>
      </c>
      <c r="AT215" s="101">
        <v>0</v>
      </c>
      <c r="AU215" s="100">
        <v>0</v>
      </c>
      <c r="AV215" s="91">
        <v>0</v>
      </c>
    </row>
    <row r="216" spans="1:48" x14ac:dyDescent="0.25">
      <c r="A216" s="176">
        <v>202</v>
      </c>
      <c r="B216" s="95" t="s">
        <v>360</v>
      </c>
      <c r="C216" s="96">
        <v>243</v>
      </c>
      <c r="D216" s="57">
        <v>0.8</v>
      </c>
      <c r="E216" s="57" t="s">
        <v>522</v>
      </c>
      <c r="F216" s="49">
        <v>40575</v>
      </c>
      <c r="G216" s="49">
        <v>40575</v>
      </c>
      <c r="H216" s="58" t="s">
        <v>213</v>
      </c>
      <c r="I216" s="46">
        <f t="shared" si="60"/>
        <v>1169515.2</v>
      </c>
      <c r="J216" s="15">
        <f t="shared" si="61"/>
        <v>81183.59</v>
      </c>
      <c r="K216" s="16">
        <f>J216/I216</f>
        <v>6.9416447088503003E-2</v>
      </c>
      <c r="L216" s="17">
        <f t="shared" si="62"/>
        <v>-57343.96</v>
      </c>
      <c r="M216" s="89">
        <v>326014.40000000002</v>
      </c>
      <c r="N216" s="90">
        <v>22900.920000000002</v>
      </c>
      <c r="O216" s="91">
        <v>-21276.639999999999</v>
      </c>
      <c r="P216" s="89">
        <v>321541.59999999998</v>
      </c>
      <c r="Q216" s="90">
        <v>22828.59</v>
      </c>
      <c r="R216" s="91">
        <v>-7060.81</v>
      </c>
      <c r="S216" s="89">
        <v>119301.6</v>
      </c>
      <c r="T216" s="90">
        <v>7831.0300000000007</v>
      </c>
      <c r="U216" s="91">
        <v>-8709.3700000000008</v>
      </c>
      <c r="V216" s="89">
        <v>202382.4</v>
      </c>
      <c r="W216" s="90">
        <v>14020.460000000001</v>
      </c>
      <c r="X216" s="91">
        <v>-2684.17</v>
      </c>
      <c r="Y216" s="89">
        <v>168450.4</v>
      </c>
      <c r="Z216" s="90">
        <v>11528.36</v>
      </c>
      <c r="AA216" s="91">
        <v>-14156.5</v>
      </c>
      <c r="AB216" s="89">
        <v>31824.799999999999</v>
      </c>
      <c r="AC216" s="90">
        <v>2074.23</v>
      </c>
      <c r="AD216" s="91">
        <v>-3456.47</v>
      </c>
      <c r="AE216" s="89">
        <v>0</v>
      </c>
      <c r="AF216" s="90">
        <v>0</v>
      </c>
      <c r="AG216" s="91">
        <v>0</v>
      </c>
      <c r="AH216" s="89">
        <v>0</v>
      </c>
      <c r="AI216" s="90">
        <v>0</v>
      </c>
      <c r="AJ216" s="91">
        <v>0</v>
      </c>
      <c r="AK216" s="89">
        <v>0</v>
      </c>
      <c r="AL216" s="90">
        <v>0</v>
      </c>
      <c r="AM216" s="91">
        <v>0</v>
      </c>
      <c r="AN216" s="101">
        <v>0</v>
      </c>
      <c r="AO216" s="100">
        <v>0</v>
      </c>
      <c r="AP216" s="91">
        <v>0</v>
      </c>
      <c r="AQ216" s="101">
        <v>0</v>
      </c>
      <c r="AR216" s="100">
        <v>0</v>
      </c>
      <c r="AS216" s="91">
        <v>0</v>
      </c>
      <c r="AT216" s="101">
        <v>0</v>
      </c>
      <c r="AU216" s="100">
        <v>0</v>
      </c>
      <c r="AV216" s="91">
        <v>0</v>
      </c>
    </row>
    <row r="217" spans="1:48" x14ac:dyDescent="0.25">
      <c r="A217" s="168">
        <v>203</v>
      </c>
      <c r="B217" s="95" t="s">
        <v>359</v>
      </c>
      <c r="C217" s="96">
        <v>246</v>
      </c>
      <c r="D217" s="57">
        <v>0.25</v>
      </c>
      <c r="E217" s="57" t="s">
        <v>522</v>
      </c>
      <c r="F217" s="49">
        <v>40099</v>
      </c>
      <c r="G217" s="49">
        <v>40513</v>
      </c>
      <c r="H217" s="58" t="s">
        <v>211</v>
      </c>
      <c r="I217" s="46">
        <f t="shared" si="60"/>
        <v>68354.33</v>
      </c>
      <c r="J217" s="15">
        <f t="shared" si="61"/>
        <v>4452.6000000000004</v>
      </c>
      <c r="K217" s="16">
        <f t="shared" si="50"/>
        <v>6.51399845481625E-2</v>
      </c>
      <c r="L217" s="17">
        <f t="shared" si="62"/>
        <v>-2956.23</v>
      </c>
      <c r="M217" s="89">
        <v>25374.959999999999</v>
      </c>
      <c r="N217" s="90">
        <v>1652.93</v>
      </c>
      <c r="O217" s="91">
        <v>-1564.58</v>
      </c>
      <c r="P217" s="89">
        <v>26753.48</v>
      </c>
      <c r="Q217" s="90">
        <v>1742.72</v>
      </c>
      <c r="R217" s="91">
        <v>-624.86</v>
      </c>
      <c r="S217" s="89">
        <v>13118.41</v>
      </c>
      <c r="T217" s="90">
        <v>854.53</v>
      </c>
      <c r="U217" s="91">
        <v>-644.08000000000004</v>
      </c>
      <c r="V217" s="89">
        <v>3107.48</v>
      </c>
      <c r="W217" s="90">
        <v>202.42</v>
      </c>
      <c r="X217" s="91">
        <v>-122.71</v>
      </c>
      <c r="Y217" s="89">
        <v>0</v>
      </c>
      <c r="Z217" s="90">
        <v>0</v>
      </c>
      <c r="AA217" s="91">
        <v>0</v>
      </c>
      <c r="AB217" s="89">
        <v>0</v>
      </c>
      <c r="AC217" s="90">
        <v>0</v>
      </c>
      <c r="AD217" s="91">
        <v>0</v>
      </c>
      <c r="AE217" s="89">
        <v>0</v>
      </c>
      <c r="AF217" s="90">
        <v>0</v>
      </c>
      <c r="AG217" s="91">
        <v>0</v>
      </c>
      <c r="AH217" s="89">
        <v>0</v>
      </c>
      <c r="AI217" s="90">
        <v>0</v>
      </c>
      <c r="AJ217" s="91">
        <v>0</v>
      </c>
      <c r="AK217" s="89">
        <v>0</v>
      </c>
      <c r="AL217" s="90">
        <v>0</v>
      </c>
      <c r="AM217" s="91">
        <v>0</v>
      </c>
      <c r="AN217" s="101">
        <v>0</v>
      </c>
      <c r="AO217" s="100">
        <v>0</v>
      </c>
      <c r="AP217" s="91">
        <v>0</v>
      </c>
      <c r="AQ217" s="101">
        <v>0</v>
      </c>
      <c r="AR217" s="100">
        <v>0</v>
      </c>
      <c r="AS217" s="91">
        <v>0</v>
      </c>
      <c r="AT217" s="101">
        <v>0</v>
      </c>
      <c r="AU217" s="100">
        <v>0</v>
      </c>
      <c r="AV217" s="91">
        <v>0</v>
      </c>
    </row>
    <row r="218" spans="1:48" x14ac:dyDescent="0.25">
      <c r="A218" s="176">
        <v>204</v>
      </c>
      <c r="B218" s="95" t="s">
        <v>359</v>
      </c>
      <c r="C218" s="96">
        <v>247</v>
      </c>
      <c r="D218" s="57">
        <v>0.25</v>
      </c>
      <c r="E218" s="57" t="s">
        <v>522</v>
      </c>
      <c r="F218" s="49">
        <v>40785</v>
      </c>
      <c r="G218" s="49">
        <v>40785</v>
      </c>
      <c r="H218" s="58" t="s">
        <v>212</v>
      </c>
      <c r="I218" s="46">
        <f t="shared" si="60"/>
        <v>68890.37</v>
      </c>
      <c r="J218" s="15">
        <f t="shared" si="61"/>
        <v>4487.5299999999988</v>
      </c>
      <c r="K218" s="16">
        <f t="shared" si="50"/>
        <v>6.514016400260296E-2</v>
      </c>
      <c r="L218" s="17">
        <f t="shared" si="62"/>
        <v>-2988.4900000000002</v>
      </c>
      <c r="M218" s="89">
        <v>27047.119999999999</v>
      </c>
      <c r="N218" s="90">
        <v>1761.85</v>
      </c>
      <c r="O218" s="91">
        <v>-1677.15</v>
      </c>
      <c r="P218" s="89">
        <v>26340.73</v>
      </c>
      <c r="Q218" s="90">
        <v>1715.84</v>
      </c>
      <c r="R218" s="91">
        <v>-550.09</v>
      </c>
      <c r="S218" s="89">
        <v>12203.49</v>
      </c>
      <c r="T218" s="90">
        <v>794.94</v>
      </c>
      <c r="U218" s="91">
        <v>-632.37</v>
      </c>
      <c r="V218" s="89">
        <v>3299.03</v>
      </c>
      <c r="W218" s="90">
        <v>214.9</v>
      </c>
      <c r="X218" s="91">
        <v>-128.88</v>
      </c>
      <c r="Y218" s="89">
        <v>0</v>
      </c>
      <c r="Z218" s="90">
        <v>0</v>
      </c>
      <c r="AA218" s="91">
        <v>0</v>
      </c>
      <c r="AB218" s="89">
        <v>0</v>
      </c>
      <c r="AC218" s="90">
        <v>0</v>
      </c>
      <c r="AD218" s="91">
        <v>0</v>
      </c>
      <c r="AE218" s="89">
        <v>0</v>
      </c>
      <c r="AF218" s="90">
        <v>0</v>
      </c>
      <c r="AG218" s="91">
        <v>0</v>
      </c>
      <c r="AH218" s="89">
        <v>0</v>
      </c>
      <c r="AI218" s="90">
        <v>0</v>
      </c>
      <c r="AJ218" s="91">
        <v>0</v>
      </c>
      <c r="AK218" s="89">
        <v>0</v>
      </c>
      <c r="AL218" s="90">
        <v>0</v>
      </c>
      <c r="AM218" s="91">
        <v>0</v>
      </c>
      <c r="AN218" s="101">
        <v>0</v>
      </c>
      <c r="AO218" s="100">
        <v>0</v>
      </c>
      <c r="AP218" s="91">
        <v>0</v>
      </c>
      <c r="AQ218" s="101">
        <v>0</v>
      </c>
      <c r="AR218" s="100">
        <v>0</v>
      </c>
      <c r="AS218" s="91">
        <v>0</v>
      </c>
      <c r="AT218" s="101">
        <v>0</v>
      </c>
      <c r="AU218" s="100">
        <v>0</v>
      </c>
      <c r="AV218" s="91">
        <v>0</v>
      </c>
    </row>
    <row r="219" spans="1:48" x14ac:dyDescent="0.25">
      <c r="A219" s="176">
        <v>205</v>
      </c>
      <c r="B219" s="95" t="s">
        <v>139</v>
      </c>
      <c r="C219" s="96">
        <v>290</v>
      </c>
      <c r="D219" s="57">
        <v>1.8</v>
      </c>
      <c r="E219" s="57"/>
      <c r="F219" s="49">
        <v>37525</v>
      </c>
      <c r="G219" s="49">
        <v>37525</v>
      </c>
      <c r="H219" s="58" t="s">
        <v>441</v>
      </c>
      <c r="I219" s="46">
        <f t="shared" si="60"/>
        <v>2042510.99</v>
      </c>
      <c r="J219" s="15">
        <f t="shared" si="61"/>
        <v>227127.21683217015</v>
      </c>
      <c r="K219" s="16">
        <f t="shared" si="50"/>
        <v>0.11119999742678013</v>
      </c>
      <c r="L219" s="17">
        <f t="shared" si="62"/>
        <v>-25261.93</v>
      </c>
      <c r="M219" s="89">
        <v>517310</v>
      </c>
      <c r="N219" s="90">
        <v>57524.87</v>
      </c>
      <c r="O219" s="91">
        <v>-8136.96</v>
      </c>
      <c r="P219" s="89">
        <v>540963</v>
      </c>
      <c r="Q219" s="90">
        <v>60155.09</v>
      </c>
      <c r="R219" s="91">
        <v>13527.13</v>
      </c>
      <c r="S219" s="89">
        <v>178193.99</v>
      </c>
      <c r="T219" s="90">
        <v>19815.169999999998</v>
      </c>
      <c r="U219" s="91">
        <v>-4039.97</v>
      </c>
      <c r="V219" s="89">
        <v>361166.99</v>
      </c>
      <c r="W219" s="90">
        <v>40161.769999999997</v>
      </c>
      <c r="X219" s="91">
        <v>11527.86</v>
      </c>
      <c r="Y219" s="89">
        <v>240852</v>
      </c>
      <c r="Z219" s="90">
        <v>26782.74</v>
      </c>
      <c r="AA219" s="91">
        <v>-10625.63</v>
      </c>
      <c r="AB219" s="89">
        <v>107639</v>
      </c>
      <c r="AC219" s="90">
        <v>11969.456832170152</v>
      </c>
      <c r="AD219" s="91">
        <v>-7875.07</v>
      </c>
      <c r="AE219" s="89">
        <v>96386.01</v>
      </c>
      <c r="AF219" s="90">
        <v>10718.12</v>
      </c>
      <c r="AG219" s="91">
        <v>-19639.29</v>
      </c>
      <c r="AH219" s="89">
        <v>0</v>
      </c>
      <c r="AI219" s="90">
        <v>0</v>
      </c>
      <c r="AJ219" s="91">
        <v>0</v>
      </c>
      <c r="AK219" s="89">
        <v>0</v>
      </c>
      <c r="AL219" s="90">
        <v>0</v>
      </c>
      <c r="AM219" s="91">
        <v>0</v>
      </c>
      <c r="AN219" s="101">
        <v>0</v>
      </c>
      <c r="AO219" s="100">
        <v>0</v>
      </c>
      <c r="AP219" s="91">
        <v>0</v>
      </c>
      <c r="AQ219" s="101">
        <v>0</v>
      </c>
      <c r="AR219" s="100">
        <v>0</v>
      </c>
      <c r="AS219" s="91">
        <v>0</v>
      </c>
      <c r="AT219" s="101">
        <v>0</v>
      </c>
      <c r="AU219" s="100">
        <v>0</v>
      </c>
      <c r="AV219" s="91">
        <v>0</v>
      </c>
    </row>
    <row r="220" spans="1:48" x14ac:dyDescent="0.25">
      <c r="A220" s="168">
        <v>206</v>
      </c>
      <c r="B220" s="95" t="s">
        <v>140</v>
      </c>
      <c r="C220" s="96">
        <v>291</v>
      </c>
      <c r="D220" s="57">
        <v>1.8</v>
      </c>
      <c r="E220" s="57"/>
      <c r="F220" s="49">
        <v>37567</v>
      </c>
      <c r="G220" s="49">
        <v>37567</v>
      </c>
      <c r="H220" s="58" t="s">
        <v>442</v>
      </c>
      <c r="I220" s="46">
        <f t="shared" si="60"/>
        <v>2065771.99</v>
      </c>
      <c r="J220" s="15">
        <f t="shared" si="61"/>
        <v>229713.83797029845</v>
      </c>
      <c r="K220" s="16">
        <f t="shared" ref="K220:K248" si="63">J220/I220</f>
        <v>0.11119999645764315</v>
      </c>
      <c r="L220" s="17">
        <f t="shared" si="62"/>
        <v>-26438.770000000004</v>
      </c>
      <c r="M220" s="89">
        <v>522362.99</v>
      </c>
      <c r="N220" s="90">
        <v>58086.76</v>
      </c>
      <c r="O220" s="91">
        <v>-8401.85</v>
      </c>
      <c r="P220" s="89">
        <v>548373</v>
      </c>
      <c r="Q220" s="90">
        <v>60979.08</v>
      </c>
      <c r="R220" s="91">
        <v>13244.18</v>
      </c>
      <c r="S220" s="89">
        <v>182940</v>
      </c>
      <c r="T220" s="90">
        <v>20342.93</v>
      </c>
      <c r="U220" s="91">
        <v>-4172.8100000000004</v>
      </c>
      <c r="V220" s="89">
        <v>357219.01</v>
      </c>
      <c r="W220" s="90">
        <v>39722.75</v>
      </c>
      <c r="X220" s="91">
        <v>11366.94</v>
      </c>
      <c r="Y220" s="89">
        <v>245487.99</v>
      </c>
      <c r="Z220" s="90">
        <v>27298.26</v>
      </c>
      <c r="AA220" s="91">
        <v>-10770.77</v>
      </c>
      <c r="AB220" s="89">
        <v>115240</v>
      </c>
      <c r="AC220" s="90">
        <v>12814.68797029847</v>
      </c>
      <c r="AD220" s="91">
        <v>-8505.51</v>
      </c>
      <c r="AE220" s="89">
        <v>94149</v>
      </c>
      <c r="AF220" s="90">
        <v>10469.370000000001</v>
      </c>
      <c r="AG220" s="91">
        <v>-19198.95</v>
      </c>
      <c r="AH220" s="89">
        <v>0</v>
      </c>
      <c r="AI220" s="90">
        <v>0</v>
      </c>
      <c r="AJ220" s="91">
        <v>0</v>
      </c>
      <c r="AK220" s="89">
        <v>0</v>
      </c>
      <c r="AL220" s="90">
        <v>0</v>
      </c>
      <c r="AM220" s="91">
        <v>0</v>
      </c>
      <c r="AN220" s="101">
        <v>0</v>
      </c>
      <c r="AO220" s="100">
        <v>0</v>
      </c>
      <c r="AP220" s="91">
        <v>0</v>
      </c>
      <c r="AQ220" s="101">
        <v>0</v>
      </c>
      <c r="AR220" s="100">
        <v>0</v>
      </c>
      <c r="AS220" s="91">
        <v>0</v>
      </c>
      <c r="AT220" s="101">
        <v>0</v>
      </c>
      <c r="AU220" s="100">
        <v>0</v>
      </c>
      <c r="AV220" s="91">
        <v>0</v>
      </c>
    </row>
    <row r="221" spans="1:48" x14ac:dyDescent="0.25">
      <c r="A221" s="176">
        <v>207</v>
      </c>
      <c r="B221" s="95" t="s">
        <v>141</v>
      </c>
      <c r="C221" s="96">
        <v>292</v>
      </c>
      <c r="D221" s="57">
        <v>1.8</v>
      </c>
      <c r="E221" s="57"/>
      <c r="F221" s="49">
        <v>37567</v>
      </c>
      <c r="G221" s="49">
        <v>37567</v>
      </c>
      <c r="H221" s="58" t="s">
        <v>443</v>
      </c>
      <c r="I221" s="46">
        <f t="shared" si="60"/>
        <v>2139501.96</v>
      </c>
      <c r="J221" s="15">
        <f t="shared" si="61"/>
        <v>237912.61852412889</v>
      </c>
      <c r="K221" s="16">
        <f t="shared" si="63"/>
        <v>0.11120000026741218</v>
      </c>
      <c r="L221" s="17">
        <f t="shared" si="62"/>
        <v>-28991.72</v>
      </c>
      <c r="M221" s="89">
        <v>546663</v>
      </c>
      <c r="N221" s="90">
        <v>60788.93</v>
      </c>
      <c r="O221" s="91">
        <v>-8792.7000000000007</v>
      </c>
      <c r="P221" s="89">
        <v>561944</v>
      </c>
      <c r="Q221" s="90">
        <v>62488.17</v>
      </c>
      <c r="R221" s="91">
        <v>13571.94</v>
      </c>
      <c r="S221" s="89">
        <v>189753.99</v>
      </c>
      <c r="T221" s="90">
        <v>21100.639999999999</v>
      </c>
      <c r="U221" s="91">
        <v>-4328.2299999999996</v>
      </c>
      <c r="V221" s="89">
        <v>365876</v>
      </c>
      <c r="W221" s="90">
        <v>40685.410000000003</v>
      </c>
      <c r="X221" s="91">
        <v>11642.41</v>
      </c>
      <c r="Y221" s="89">
        <v>253558</v>
      </c>
      <c r="Z221" s="90">
        <v>28195.65</v>
      </c>
      <c r="AA221" s="91">
        <v>-11124.84</v>
      </c>
      <c r="AB221" s="89">
        <v>117207.99</v>
      </c>
      <c r="AC221" s="90">
        <v>13033.52852412888</v>
      </c>
      <c r="AD221" s="91">
        <v>-8650.77</v>
      </c>
      <c r="AE221" s="89">
        <v>104498.98</v>
      </c>
      <c r="AF221" s="90">
        <v>11620.29</v>
      </c>
      <c r="AG221" s="91">
        <v>-21309.53</v>
      </c>
      <c r="AH221" s="89">
        <v>0</v>
      </c>
      <c r="AI221" s="90">
        <v>0</v>
      </c>
      <c r="AJ221" s="91">
        <v>0</v>
      </c>
      <c r="AK221" s="89">
        <v>0</v>
      </c>
      <c r="AL221" s="90">
        <v>0</v>
      </c>
      <c r="AM221" s="91">
        <v>0</v>
      </c>
      <c r="AN221" s="101">
        <v>0</v>
      </c>
      <c r="AO221" s="100">
        <v>0</v>
      </c>
      <c r="AP221" s="91">
        <v>0</v>
      </c>
      <c r="AQ221" s="101">
        <v>0</v>
      </c>
      <c r="AR221" s="100">
        <v>0</v>
      </c>
      <c r="AS221" s="91">
        <v>0</v>
      </c>
      <c r="AT221" s="101">
        <v>0</v>
      </c>
      <c r="AU221" s="100">
        <v>0</v>
      </c>
      <c r="AV221" s="91">
        <v>0</v>
      </c>
    </row>
    <row r="222" spans="1:48" x14ac:dyDescent="0.25">
      <c r="A222" s="176">
        <v>208</v>
      </c>
      <c r="B222" s="95" t="s">
        <v>142</v>
      </c>
      <c r="C222" s="96">
        <v>293</v>
      </c>
      <c r="D222" s="57">
        <v>1.8</v>
      </c>
      <c r="E222" s="57"/>
      <c r="F222" s="49">
        <v>37525</v>
      </c>
      <c r="G222" s="49">
        <v>37525</v>
      </c>
      <c r="H222" s="58" t="s">
        <v>444</v>
      </c>
      <c r="I222" s="46">
        <f t="shared" si="60"/>
        <v>1944716.97</v>
      </c>
      <c r="J222" s="15">
        <f t="shared" si="61"/>
        <v>216252.52710321522</v>
      </c>
      <c r="K222" s="16">
        <f t="shared" si="63"/>
        <v>0.111200000020165</v>
      </c>
      <c r="L222" s="17">
        <f t="shared" si="62"/>
        <v>-23165.360000000001</v>
      </c>
      <c r="M222" s="89">
        <v>507051.98</v>
      </c>
      <c r="N222" s="90">
        <v>56384.18</v>
      </c>
      <c r="O222" s="91">
        <v>-7975.61</v>
      </c>
      <c r="P222" s="89">
        <v>514924.01</v>
      </c>
      <c r="Q222" s="90">
        <v>57259.55</v>
      </c>
      <c r="R222" s="91">
        <v>12876.01</v>
      </c>
      <c r="S222" s="89">
        <v>175093</v>
      </c>
      <c r="T222" s="90">
        <v>19470.34</v>
      </c>
      <c r="U222" s="91">
        <v>-3969.66</v>
      </c>
      <c r="V222" s="89">
        <v>330283.98</v>
      </c>
      <c r="W222" s="90">
        <v>36727.58</v>
      </c>
      <c r="X222" s="91">
        <v>10542.12</v>
      </c>
      <c r="Y222" s="89">
        <v>228333</v>
      </c>
      <c r="Z222" s="90">
        <v>25390.63</v>
      </c>
      <c r="AA222" s="91">
        <v>-10073.34</v>
      </c>
      <c r="AB222" s="89">
        <v>106830.01</v>
      </c>
      <c r="AC222" s="90">
        <v>11879.497103215193</v>
      </c>
      <c r="AD222" s="91">
        <v>-7815.88</v>
      </c>
      <c r="AE222" s="89">
        <v>82200.990000000005</v>
      </c>
      <c r="AF222" s="90">
        <v>9140.75</v>
      </c>
      <c r="AG222" s="91">
        <v>-16749</v>
      </c>
      <c r="AH222" s="89">
        <v>0</v>
      </c>
      <c r="AI222" s="90">
        <v>0</v>
      </c>
      <c r="AJ222" s="91">
        <v>0</v>
      </c>
      <c r="AK222" s="89">
        <v>0</v>
      </c>
      <c r="AL222" s="90">
        <v>0</v>
      </c>
      <c r="AM222" s="91">
        <v>0</v>
      </c>
      <c r="AN222" s="101">
        <v>0</v>
      </c>
      <c r="AO222" s="100">
        <v>0</v>
      </c>
      <c r="AP222" s="91">
        <v>0</v>
      </c>
      <c r="AQ222" s="101">
        <v>0</v>
      </c>
      <c r="AR222" s="100">
        <v>0</v>
      </c>
      <c r="AS222" s="91">
        <v>0</v>
      </c>
      <c r="AT222" s="101">
        <v>0</v>
      </c>
      <c r="AU222" s="100">
        <v>0</v>
      </c>
      <c r="AV222" s="91">
        <v>0</v>
      </c>
    </row>
    <row r="223" spans="1:48" x14ac:dyDescent="0.25">
      <c r="A223" s="168">
        <v>209</v>
      </c>
      <c r="B223" s="95" t="s">
        <v>143</v>
      </c>
      <c r="C223" s="96">
        <v>294</v>
      </c>
      <c r="D223" s="57">
        <v>1.8</v>
      </c>
      <c r="E223" s="57"/>
      <c r="F223" s="49">
        <v>37525</v>
      </c>
      <c r="G223" s="49">
        <v>37525</v>
      </c>
      <c r="H223" s="58" t="s">
        <v>445</v>
      </c>
      <c r="I223" s="46">
        <f t="shared" si="60"/>
        <v>1978613.98</v>
      </c>
      <c r="J223" s="15">
        <f t="shared" si="61"/>
        <v>220021.88239376171</v>
      </c>
      <c r="K223" s="16">
        <f t="shared" si="63"/>
        <v>0.11120000395113033</v>
      </c>
      <c r="L223" s="17">
        <f t="shared" si="62"/>
        <v>-26518.649999999998</v>
      </c>
      <c r="M223" s="89">
        <v>503743.99</v>
      </c>
      <c r="N223" s="90">
        <v>56016.33</v>
      </c>
      <c r="O223" s="91">
        <v>-7923.58</v>
      </c>
      <c r="P223" s="89">
        <v>518355</v>
      </c>
      <c r="Q223" s="90">
        <v>57641.08</v>
      </c>
      <c r="R223" s="91">
        <v>12961.81</v>
      </c>
      <c r="S223" s="89">
        <v>178673</v>
      </c>
      <c r="T223" s="90">
        <v>19868.439999999999</v>
      </c>
      <c r="U223" s="91">
        <v>-4050.83</v>
      </c>
      <c r="V223" s="89">
        <v>338371.99</v>
      </c>
      <c r="W223" s="90">
        <v>37626.97</v>
      </c>
      <c r="X223" s="91">
        <v>10800.28</v>
      </c>
      <c r="Y223" s="89">
        <v>230628</v>
      </c>
      <c r="Z223" s="90">
        <v>25645.83</v>
      </c>
      <c r="AA223" s="91">
        <v>-10174.58</v>
      </c>
      <c r="AB223" s="89">
        <v>110427</v>
      </c>
      <c r="AC223" s="90">
        <v>12279.482393761675</v>
      </c>
      <c r="AD223" s="91">
        <v>-8079.04</v>
      </c>
      <c r="AE223" s="89">
        <v>98415</v>
      </c>
      <c r="AF223" s="90">
        <v>10943.75</v>
      </c>
      <c r="AG223" s="91">
        <v>-20052.71</v>
      </c>
      <c r="AH223" s="89">
        <v>0</v>
      </c>
      <c r="AI223" s="90">
        <v>0</v>
      </c>
      <c r="AJ223" s="91">
        <v>0</v>
      </c>
      <c r="AK223" s="89">
        <v>0</v>
      </c>
      <c r="AL223" s="90">
        <v>0</v>
      </c>
      <c r="AM223" s="91">
        <v>0</v>
      </c>
      <c r="AN223" s="101">
        <v>0</v>
      </c>
      <c r="AO223" s="100">
        <v>0</v>
      </c>
      <c r="AP223" s="91">
        <v>0</v>
      </c>
      <c r="AQ223" s="101">
        <v>0</v>
      </c>
      <c r="AR223" s="100">
        <v>0</v>
      </c>
      <c r="AS223" s="91">
        <v>0</v>
      </c>
      <c r="AT223" s="101">
        <v>0</v>
      </c>
      <c r="AU223" s="100">
        <v>0</v>
      </c>
      <c r="AV223" s="91">
        <v>0</v>
      </c>
    </row>
    <row r="224" spans="1:48" x14ac:dyDescent="0.25">
      <c r="A224" s="176">
        <v>210</v>
      </c>
      <c r="B224" s="95" t="s">
        <v>144</v>
      </c>
      <c r="C224" s="96">
        <v>295</v>
      </c>
      <c r="D224" s="57">
        <v>1.8</v>
      </c>
      <c r="E224" s="57"/>
      <c r="F224" s="49">
        <v>37525</v>
      </c>
      <c r="G224" s="49">
        <v>37525</v>
      </c>
      <c r="H224" s="58" t="s">
        <v>446</v>
      </c>
      <c r="I224" s="46">
        <f t="shared" si="60"/>
        <v>1954002.96</v>
      </c>
      <c r="J224" s="15">
        <f t="shared" si="61"/>
        <v>217285.13327828111</v>
      </c>
      <c r="K224" s="16">
        <f t="shared" si="63"/>
        <v>0.11120000211170668</v>
      </c>
      <c r="L224" s="17">
        <f t="shared" si="62"/>
        <v>-21824.76</v>
      </c>
      <c r="M224" s="89">
        <v>489116.99</v>
      </c>
      <c r="N224" s="90">
        <v>54389.81</v>
      </c>
      <c r="O224" s="91">
        <v>-7693.5</v>
      </c>
      <c r="P224" s="89">
        <v>532247</v>
      </c>
      <c r="Q224" s="90">
        <v>59185.87</v>
      </c>
      <c r="R224" s="91">
        <v>13309.18</v>
      </c>
      <c r="S224" s="89">
        <v>171991</v>
      </c>
      <c r="T224" s="90">
        <v>19125.400000000001</v>
      </c>
      <c r="U224" s="91">
        <v>-3899.34</v>
      </c>
      <c r="V224" s="89">
        <v>339295.99</v>
      </c>
      <c r="W224" s="90">
        <v>37729.71</v>
      </c>
      <c r="X224" s="91">
        <v>10829.77</v>
      </c>
      <c r="Y224" s="89">
        <v>234457.99</v>
      </c>
      <c r="Z224" s="90">
        <v>26071.73</v>
      </c>
      <c r="AA224" s="91">
        <v>-10343.549999999999</v>
      </c>
      <c r="AB224" s="89">
        <v>107611.99</v>
      </c>
      <c r="AC224" s="90">
        <v>11966.453278281117</v>
      </c>
      <c r="AD224" s="91">
        <v>-7873.09</v>
      </c>
      <c r="AE224" s="89">
        <v>79282</v>
      </c>
      <c r="AF224" s="90">
        <v>8816.16</v>
      </c>
      <c r="AG224" s="91">
        <v>-16154.23</v>
      </c>
      <c r="AH224" s="89">
        <v>0</v>
      </c>
      <c r="AI224" s="90">
        <v>0</v>
      </c>
      <c r="AJ224" s="91">
        <v>0</v>
      </c>
      <c r="AK224" s="89">
        <v>0</v>
      </c>
      <c r="AL224" s="90">
        <v>0</v>
      </c>
      <c r="AM224" s="91">
        <v>0</v>
      </c>
      <c r="AN224" s="101">
        <v>0</v>
      </c>
      <c r="AO224" s="100">
        <v>0</v>
      </c>
      <c r="AP224" s="91">
        <v>0</v>
      </c>
      <c r="AQ224" s="101">
        <v>0</v>
      </c>
      <c r="AR224" s="100">
        <v>0</v>
      </c>
      <c r="AS224" s="91">
        <v>0</v>
      </c>
      <c r="AT224" s="101">
        <v>0</v>
      </c>
      <c r="AU224" s="100">
        <v>0</v>
      </c>
      <c r="AV224" s="91">
        <v>0</v>
      </c>
    </row>
    <row r="225" spans="1:48" x14ac:dyDescent="0.25">
      <c r="A225" s="176">
        <v>211</v>
      </c>
      <c r="B225" s="95" t="s">
        <v>145</v>
      </c>
      <c r="C225" s="96">
        <v>296</v>
      </c>
      <c r="D225" s="57">
        <v>1.8</v>
      </c>
      <c r="E225" s="57"/>
      <c r="F225" s="49">
        <v>37525</v>
      </c>
      <c r="G225" s="49">
        <v>37525</v>
      </c>
      <c r="H225" s="58" t="s">
        <v>447</v>
      </c>
      <c r="I225" s="46">
        <f t="shared" si="60"/>
        <v>2039250</v>
      </c>
      <c r="J225" s="15">
        <f t="shared" si="61"/>
        <v>226764.60829404119</v>
      </c>
      <c r="K225" s="16">
        <f t="shared" si="63"/>
        <v>0.11120000406720176</v>
      </c>
      <c r="L225" s="17">
        <f t="shared" si="62"/>
        <v>-26687.460000000003</v>
      </c>
      <c r="M225" s="89">
        <v>515610.99</v>
      </c>
      <c r="N225" s="90">
        <v>57335.94</v>
      </c>
      <c r="O225" s="91">
        <v>-8110.24</v>
      </c>
      <c r="P225" s="89">
        <v>534255</v>
      </c>
      <c r="Q225" s="90">
        <v>59409.16</v>
      </c>
      <c r="R225" s="91">
        <v>13359.4</v>
      </c>
      <c r="S225" s="89">
        <v>179380</v>
      </c>
      <c r="T225" s="90">
        <v>19947.060000000001</v>
      </c>
      <c r="U225" s="91">
        <v>-4066.86</v>
      </c>
      <c r="V225" s="89">
        <v>354283.01</v>
      </c>
      <c r="W225" s="90">
        <v>39396.269999999997</v>
      </c>
      <c r="X225" s="91">
        <v>11308.13</v>
      </c>
      <c r="Y225" s="89">
        <v>245355</v>
      </c>
      <c r="Z225" s="90">
        <v>27283.48</v>
      </c>
      <c r="AA225" s="91">
        <v>-10824.29</v>
      </c>
      <c r="AB225" s="89">
        <v>111106.01</v>
      </c>
      <c r="AC225" s="90">
        <v>12354.988294041197</v>
      </c>
      <c r="AD225" s="91">
        <v>-8128.72</v>
      </c>
      <c r="AE225" s="89">
        <v>99259.99</v>
      </c>
      <c r="AF225" s="90">
        <v>11037.71</v>
      </c>
      <c r="AG225" s="91">
        <v>-20224.88</v>
      </c>
      <c r="AH225" s="89">
        <v>0</v>
      </c>
      <c r="AI225" s="90">
        <v>0</v>
      </c>
      <c r="AJ225" s="91">
        <v>0</v>
      </c>
      <c r="AK225" s="89">
        <v>0</v>
      </c>
      <c r="AL225" s="90">
        <v>0</v>
      </c>
      <c r="AM225" s="91">
        <v>0</v>
      </c>
      <c r="AN225" s="101">
        <v>0</v>
      </c>
      <c r="AO225" s="100">
        <v>0</v>
      </c>
      <c r="AP225" s="91">
        <v>0</v>
      </c>
      <c r="AQ225" s="101">
        <v>0</v>
      </c>
      <c r="AR225" s="100">
        <v>0</v>
      </c>
      <c r="AS225" s="91">
        <v>0</v>
      </c>
      <c r="AT225" s="101">
        <v>0</v>
      </c>
      <c r="AU225" s="100">
        <v>0</v>
      </c>
      <c r="AV225" s="91">
        <v>0</v>
      </c>
    </row>
    <row r="226" spans="1:48" x14ac:dyDescent="0.25">
      <c r="A226" s="168">
        <v>212</v>
      </c>
      <c r="B226" s="95" t="s">
        <v>146</v>
      </c>
      <c r="C226" s="96">
        <v>297</v>
      </c>
      <c r="D226" s="57">
        <v>1.8</v>
      </c>
      <c r="E226" s="57"/>
      <c r="F226" s="49">
        <v>37525</v>
      </c>
      <c r="G226" s="49">
        <v>37525</v>
      </c>
      <c r="H226" s="58" t="s">
        <v>448</v>
      </c>
      <c r="I226" s="46">
        <f t="shared" si="60"/>
        <v>2048594.9000000001</v>
      </c>
      <c r="J226" s="15">
        <f t="shared" si="61"/>
        <v>227803.7502921689</v>
      </c>
      <c r="K226" s="16">
        <f t="shared" si="63"/>
        <v>0.11119999873677752</v>
      </c>
      <c r="L226" s="17">
        <f t="shared" si="62"/>
        <v>-25508.520000000004</v>
      </c>
      <c r="M226" s="89">
        <v>523256.05</v>
      </c>
      <c r="N226" s="90">
        <v>58186.07</v>
      </c>
      <c r="O226" s="91">
        <v>-8356.34</v>
      </c>
      <c r="P226" s="89">
        <v>536829.80000000005</v>
      </c>
      <c r="Q226" s="90">
        <v>59695.47</v>
      </c>
      <c r="R226" s="91">
        <v>13115.64</v>
      </c>
      <c r="S226" s="89">
        <v>188047.81</v>
      </c>
      <c r="T226" s="90">
        <v>20910.919999999998</v>
      </c>
      <c r="U226" s="91">
        <v>-4281.2</v>
      </c>
      <c r="V226" s="89">
        <v>353549.25</v>
      </c>
      <c r="W226" s="90">
        <v>39314.68</v>
      </c>
      <c r="X226" s="91">
        <v>11261.23</v>
      </c>
      <c r="Y226" s="89">
        <v>243260</v>
      </c>
      <c r="Z226" s="90">
        <v>27050.51</v>
      </c>
      <c r="AA226" s="91">
        <v>-10690.65</v>
      </c>
      <c r="AB226" s="89">
        <v>114724.19</v>
      </c>
      <c r="AC226" s="90">
        <v>12757.330292168888</v>
      </c>
      <c r="AD226" s="91">
        <v>-8422.61</v>
      </c>
      <c r="AE226" s="89">
        <v>88927.8</v>
      </c>
      <c r="AF226" s="90">
        <v>9888.77</v>
      </c>
      <c r="AG226" s="91">
        <v>-18134.59</v>
      </c>
      <c r="AH226" s="89">
        <v>0</v>
      </c>
      <c r="AI226" s="90">
        <v>0</v>
      </c>
      <c r="AJ226" s="91">
        <v>0</v>
      </c>
      <c r="AK226" s="89">
        <v>0</v>
      </c>
      <c r="AL226" s="90">
        <v>0</v>
      </c>
      <c r="AM226" s="91">
        <v>0</v>
      </c>
      <c r="AN226" s="101">
        <v>0</v>
      </c>
      <c r="AO226" s="100">
        <v>0</v>
      </c>
      <c r="AP226" s="91">
        <v>0</v>
      </c>
      <c r="AQ226" s="101">
        <v>0</v>
      </c>
      <c r="AR226" s="100">
        <v>0</v>
      </c>
      <c r="AS226" s="91">
        <v>0</v>
      </c>
      <c r="AT226" s="101">
        <v>0</v>
      </c>
      <c r="AU226" s="100">
        <v>0</v>
      </c>
      <c r="AV226" s="91">
        <v>0</v>
      </c>
    </row>
    <row r="227" spans="1:48" x14ac:dyDescent="0.25">
      <c r="A227" s="176">
        <v>213</v>
      </c>
      <c r="B227" s="95" t="s">
        <v>147</v>
      </c>
      <c r="C227" s="96">
        <v>298</v>
      </c>
      <c r="D227" s="57">
        <v>1.8</v>
      </c>
      <c r="E227" s="57"/>
      <c r="F227" s="49">
        <v>37567</v>
      </c>
      <c r="G227" s="49">
        <v>37567</v>
      </c>
      <c r="H227" s="58" t="s">
        <v>449</v>
      </c>
      <c r="I227" s="46">
        <f t="shared" si="60"/>
        <v>2196621.0699999998</v>
      </c>
      <c r="J227" s="15">
        <f t="shared" si="61"/>
        <v>244264.26117563606</v>
      </c>
      <c r="K227" s="16">
        <f t="shared" si="63"/>
        <v>0.111199999176752</v>
      </c>
      <c r="L227" s="17">
        <f t="shared" si="62"/>
        <v>-31471.780000000006</v>
      </c>
      <c r="M227" s="89">
        <v>567330.01</v>
      </c>
      <c r="N227" s="90">
        <v>63087.1</v>
      </c>
      <c r="O227" s="91">
        <v>-9125.11</v>
      </c>
      <c r="P227" s="89">
        <v>576724.02</v>
      </c>
      <c r="Q227" s="90">
        <v>64131.71</v>
      </c>
      <c r="R227" s="91">
        <v>13928.9</v>
      </c>
      <c r="S227" s="89">
        <v>195664.01</v>
      </c>
      <c r="T227" s="90">
        <v>21757.84</v>
      </c>
      <c r="U227" s="91">
        <v>-4463.04</v>
      </c>
      <c r="V227" s="89">
        <v>361151.02</v>
      </c>
      <c r="W227" s="90">
        <v>40159.99</v>
      </c>
      <c r="X227" s="91">
        <v>11492.06</v>
      </c>
      <c r="Y227" s="89">
        <v>263767</v>
      </c>
      <c r="Z227" s="90">
        <v>29330.89</v>
      </c>
      <c r="AA227" s="91">
        <v>-11572.76</v>
      </c>
      <c r="AB227" s="89">
        <v>119701</v>
      </c>
      <c r="AC227" s="90">
        <v>13310.751175636085</v>
      </c>
      <c r="AD227" s="91">
        <v>-8834.77</v>
      </c>
      <c r="AE227" s="89">
        <v>112284.01</v>
      </c>
      <c r="AF227" s="90">
        <v>12485.98</v>
      </c>
      <c r="AG227" s="91">
        <v>-22897.06</v>
      </c>
      <c r="AH227" s="89">
        <v>0</v>
      </c>
      <c r="AI227" s="90">
        <v>0</v>
      </c>
      <c r="AJ227" s="91">
        <v>0</v>
      </c>
      <c r="AK227" s="89">
        <v>0</v>
      </c>
      <c r="AL227" s="90">
        <v>0</v>
      </c>
      <c r="AM227" s="91">
        <v>0</v>
      </c>
      <c r="AN227" s="101">
        <v>0</v>
      </c>
      <c r="AO227" s="100">
        <v>0</v>
      </c>
      <c r="AP227" s="91">
        <v>0</v>
      </c>
      <c r="AQ227" s="101">
        <v>0</v>
      </c>
      <c r="AR227" s="100">
        <v>0</v>
      </c>
      <c r="AS227" s="91">
        <v>0</v>
      </c>
      <c r="AT227" s="101">
        <v>0</v>
      </c>
      <c r="AU227" s="100">
        <v>0</v>
      </c>
      <c r="AV227" s="91">
        <v>0</v>
      </c>
    </row>
    <row r="228" spans="1:48" x14ac:dyDescent="0.25">
      <c r="A228" s="176">
        <v>214</v>
      </c>
      <c r="B228" s="95" t="s">
        <v>148</v>
      </c>
      <c r="C228" s="96">
        <v>299</v>
      </c>
      <c r="D228" s="57">
        <v>1.8</v>
      </c>
      <c r="E228" s="57"/>
      <c r="F228" s="49">
        <v>37567</v>
      </c>
      <c r="G228" s="49">
        <v>37567</v>
      </c>
      <c r="H228" s="58" t="s">
        <v>450</v>
      </c>
      <c r="I228" s="46">
        <f t="shared" si="60"/>
        <v>2205942.98</v>
      </c>
      <c r="J228" s="15">
        <f t="shared" si="61"/>
        <v>245300.85357664802</v>
      </c>
      <c r="K228" s="16">
        <f t="shared" si="63"/>
        <v>0.11119999737103269</v>
      </c>
      <c r="L228" s="17">
        <f t="shared" si="62"/>
        <v>-32185.599999999999</v>
      </c>
      <c r="M228" s="89">
        <v>561108</v>
      </c>
      <c r="N228" s="90">
        <v>62395.21</v>
      </c>
      <c r="O228" s="91">
        <v>-9025.0400000000009</v>
      </c>
      <c r="P228" s="89">
        <v>578057.99</v>
      </c>
      <c r="Q228" s="90">
        <v>64280.05</v>
      </c>
      <c r="R228" s="91">
        <v>13961.12</v>
      </c>
      <c r="S228" s="89">
        <v>204128</v>
      </c>
      <c r="T228" s="90">
        <v>22699.03</v>
      </c>
      <c r="U228" s="91">
        <v>-4656.1000000000004</v>
      </c>
      <c r="V228" s="89">
        <v>359026.02</v>
      </c>
      <c r="W228" s="90">
        <v>39923.69</v>
      </c>
      <c r="X228" s="91">
        <v>11424.44</v>
      </c>
      <c r="Y228" s="89">
        <v>268875.99</v>
      </c>
      <c r="Z228" s="90">
        <v>29899.01</v>
      </c>
      <c r="AA228" s="91">
        <v>-11796.91</v>
      </c>
      <c r="AB228" s="89">
        <v>121253</v>
      </c>
      <c r="AC228" s="90">
        <v>13483.333576647992</v>
      </c>
      <c r="AD228" s="91">
        <v>-8949.32</v>
      </c>
      <c r="AE228" s="89">
        <v>113493.98</v>
      </c>
      <c r="AF228" s="90">
        <v>12620.53</v>
      </c>
      <c r="AG228" s="91">
        <v>-23143.79</v>
      </c>
      <c r="AH228" s="89">
        <v>0</v>
      </c>
      <c r="AI228" s="90">
        <v>0</v>
      </c>
      <c r="AJ228" s="91">
        <v>0</v>
      </c>
      <c r="AK228" s="89">
        <v>0</v>
      </c>
      <c r="AL228" s="90">
        <v>0</v>
      </c>
      <c r="AM228" s="91">
        <v>0</v>
      </c>
      <c r="AN228" s="101">
        <v>0</v>
      </c>
      <c r="AO228" s="100">
        <v>0</v>
      </c>
      <c r="AP228" s="91">
        <v>0</v>
      </c>
      <c r="AQ228" s="101">
        <v>0</v>
      </c>
      <c r="AR228" s="100">
        <v>0</v>
      </c>
      <c r="AS228" s="91">
        <v>0</v>
      </c>
      <c r="AT228" s="101">
        <v>0</v>
      </c>
      <c r="AU228" s="100">
        <v>0</v>
      </c>
      <c r="AV228" s="91">
        <v>0</v>
      </c>
    </row>
    <row r="229" spans="1:48" x14ac:dyDescent="0.25">
      <c r="A229" s="168">
        <v>215</v>
      </c>
      <c r="B229" s="95" t="s">
        <v>149</v>
      </c>
      <c r="C229" s="96">
        <v>300</v>
      </c>
      <c r="D229" s="57">
        <v>1.8</v>
      </c>
      <c r="E229" s="57"/>
      <c r="F229" s="49">
        <v>37567</v>
      </c>
      <c r="G229" s="49">
        <v>37567</v>
      </c>
      <c r="H229" s="58" t="s">
        <v>451</v>
      </c>
      <c r="I229" s="46">
        <f t="shared" si="60"/>
        <v>2058970.5599999998</v>
      </c>
      <c r="J229" s="15">
        <f t="shared" si="61"/>
        <v>228957.52193331704</v>
      </c>
      <c r="K229" s="16">
        <f t="shared" si="63"/>
        <v>0.1111999978927902</v>
      </c>
      <c r="L229" s="17">
        <f t="shared" si="62"/>
        <v>-28031.559999999998</v>
      </c>
      <c r="M229" s="89">
        <v>529964.19999999995</v>
      </c>
      <c r="N229" s="90">
        <v>58932.02</v>
      </c>
      <c r="O229" s="91">
        <v>-8524.11</v>
      </c>
      <c r="P229" s="89">
        <v>540068.18000000005</v>
      </c>
      <c r="Q229" s="90">
        <v>60055.58</v>
      </c>
      <c r="R229" s="91">
        <v>13043.6</v>
      </c>
      <c r="S229" s="89">
        <v>186643.20000000001</v>
      </c>
      <c r="T229" s="90">
        <v>20754.72</v>
      </c>
      <c r="U229" s="91">
        <v>-4257.2700000000004</v>
      </c>
      <c r="V229" s="89">
        <v>351426.74</v>
      </c>
      <c r="W229" s="90">
        <v>39078.65</v>
      </c>
      <c r="X229" s="91">
        <v>11182.63</v>
      </c>
      <c r="Y229" s="89">
        <v>238092.81</v>
      </c>
      <c r="Z229" s="90">
        <v>26475.919999999998</v>
      </c>
      <c r="AA229" s="91">
        <v>-10446.299999999999</v>
      </c>
      <c r="AB229" s="89">
        <v>110359.01</v>
      </c>
      <c r="AC229" s="90">
        <v>12271.921933317044</v>
      </c>
      <c r="AD229" s="91">
        <v>-8145.26</v>
      </c>
      <c r="AE229" s="89">
        <v>102416.42</v>
      </c>
      <c r="AF229" s="90">
        <v>11388.71</v>
      </c>
      <c r="AG229" s="91">
        <v>-20884.849999999999</v>
      </c>
      <c r="AH229" s="89">
        <v>0</v>
      </c>
      <c r="AI229" s="90">
        <v>0</v>
      </c>
      <c r="AJ229" s="91">
        <v>0</v>
      </c>
      <c r="AK229" s="89">
        <v>0</v>
      </c>
      <c r="AL229" s="90">
        <v>0</v>
      </c>
      <c r="AM229" s="91">
        <v>0</v>
      </c>
      <c r="AN229" s="101">
        <v>0</v>
      </c>
      <c r="AO229" s="100">
        <v>0</v>
      </c>
      <c r="AP229" s="91">
        <v>0</v>
      </c>
      <c r="AQ229" s="101">
        <v>0</v>
      </c>
      <c r="AR229" s="100">
        <v>0</v>
      </c>
      <c r="AS229" s="91">
        <v>0</v>
      </c>
      <c r="AT229" s="101">
        <v>0</v>
      </c>
      <c r="AU229" s="100">
        <v>0</v>
      </c>
      <c r="AV229" s="91">
        <v>0</v>
      </c>
    </row>
    <row r="230" spans="1:48" x14ac:dyDescent="0.25">
      <c r="A230" s="176">
        <v>216</v>
      </c>
      <c r="B230" s="95" t="s">
        <v>392</v>
      </c>
      <c r="C230" s="96">
        <v>419</v>
      </c>
      <c r="D230" s="57">
        <v>6.9</v>
      </c>
      <c r="E230" s="57" t="s">
        <v>522</v>
      </c>
      <c r="F230" s="49">
        <v>42689</v>
      </c>
      <c r="G230" s="49">
        <v>42689</v>
      </c>
      <c r="H230" s="58" t="s">
        <v>393</v>
      </c>
      <c r="I230" s="46">
        <f t="shared" si="60"/>
        <v>14381353.52</v>
      </c>
      <c r="J230" s="15">
        <f t="shared" si="61"/>
        <v>1593412.7199999997</v>
      </c>
      <c r="K230" s="16">
        <f t="shared" ref="K230" si="64">J230/I230</f>
        <v>0.11079713170141163</v>
      </c>
      <c r="L230" s="17">
        <f t="shared" si="62"/>
        <v>-890311.74000000011</v>
      </c>
      <c r="M230" s="89">
        <v>2532717.4900000002</v>
      </c>
      <c r="N230" s="90">
        <v>285123.95999999996</v>
      </c>
      <c r="O230" s="91">
        <v>-41352.089999999997</v>
      </c>
      <c r="P230" s="89">
        <v>2455776.5</v>
      </c>
      <c r="Q230" s="90">
        <v>277737.57</v>
      </c>
      <c r="R230" s="91">
        <v>58342.3</v>
      </c>
      <c r="S230" s="89">
        <v>791241.5</v>
      </c>
      <c r="T230" s="90">
        <v>87119.6</v>
      </c>
      <c r="U230" s="91">
        <v>-19678.599999999999</v>
      </c>
      <c r="V230" s="89">
        <v>1370742.5</v>
      </c>
      <c r="W230" s="90">
        <v>151437.96</v>
      </c>
      <c r="X230" s="91">
        <v>39013.11</v>
      </c>
      <c r="Y230" s="89">
        <v>1019673.01</v>
      </c>
      <c r="Z230" s="90">
        <v>111683.11</v>
      </c>
      <c r="AA230" s="91">
        <v>-43085.06</v>
      </c>
      <c r="AB230" s="89">
        <v>461705.51</v>
      </c>
      <c r="AC230" s="90">
        <v>50059.55</v>
      </c>
      <c r="AD230" s="91">
        <v>-35536.22</v>
      </c>
      <c r="AE230" s="89">
        <v>879615.5</v>
      </c>
      <c r="AF230" s="90">
        <v>96422.44</v>
      </c>
      <c r="AG230" s="91">
        <v>-173488.89</v>
      </c>
      <c r="AH230" s="89">
        <v>567067.01</v>
      </c>
      <c r="AI230" s="90">
        <v>60905.1</v>
      </c>
      <c r="AJ230" s="91">
        <v>-186736.85</v>
      </c>
      <c r="AK230" s="89">
        <v>712389.5</v>
      </c>
      <c r="AL230" s="90">
        <v>77125.609999999986</v>
      </c>
      <c r="AM230" s="91">
        <v>-181285.55</v>
      </c>
      <c r="AN230" s="101">
        <v>1491577.5</v>
      </c>
      <c r="AO230" s="100">
        <v>166487.4</v>
      </c>
      <c r="AP230" s="91">
        <v>-112628.76</v>
      </c>
      <c r="AQ230" s="101">
        <v>906196</v>
      </c>
      <c r="AR230" s="100">
        <v>100014.89</v>
      </c>
      <c r="AS230" s="91">
        <v>-74803.09</v>
      </c>
      <c r="AT230" s="101">
        <v>1192651.5</v>
      </c>
      <c r="AU230" s="100">
        <v>129295.53</v>
      </c>
      <c r="AV230" s="91">
        <v>-119072.04</v>
      </c>
    </row>
    <row r="231" spans="1:48" x14ac:dyDescent="0.25">
      <c r="A231" s="176">
        <v>217</v>
      </c>
      <c r="B231" s="95" t="s">
        <v>505</v>
      </c>
      <c r="C231" s="96">
        <v>305</v>
      </c>
      <c r="D231" s="57">
        <v>0.25</v>
      </c>
      <c r="E231" s="57" t="s">
        <v>522</v>
      </c>
      <c r="F231" s="49">
        <v>41192</v>
      </c>
      <c r="G231" s="49">
        <v>41192</v>
      </c>
      <c r="H231" s="58" t="s">
        <v>214</v>
      </c>
      <c r="I231" s="46">
        <f t="shared" si="60"/>
        <v>162790.20000000001</v>
      </c>
      <c r="J231" s="15">
        <f t="shared" si="61"/>
        <v>20504.079999999994</v>
      </c>
      <c r="K231" s="16">
        <f t="shared" si="63"/>
        <v>0.1259540193451448</v>
      </c>
      <c r="L231" s="17">
        <f t="shared" si="62"/>
        <v>2965.18</v>
      </c>
      <c r="M231" s="89">
        <v>70548</v>
      </c>
      <c r="N231" s="90">
        <v>8882.4599999999991</v>
      </c>
      <c r="O231" s="91">
        <v>74.39</v>
      </c>
      <c r="P231" s="89">
        <v>72988.2</v>
      </c>
      <c r="Q231" s="90">
        <v>9327.9499999999989</v>
      </c>
      <c r="R231" s="91">
        <v>3043.88</v>
      </c>
      <c r="S231" s="89">
        <v>19254</v>
      </c>
      <c r="T231" s="90">
        <v>2293.67</v>
      </c>
      <c r="U231" s="91">
        <v>-153.09</v>
      </c>
      <c r="V231" s="89">
        <v>0</v>
      </c>
      <c r="W231" s="90">
        <v>0</v>
      </c>
      <c r="X231" s="91">
        <v>0</v>
      </c>
      <c r="Y231" s="89">
        <v>0</v>
      </c>
      <c r="Z231" s="90">
        <v>0</v>
      </c>
      <c r="AA231" s="91">
        <v>0</v>
      </c>
      <c r="AB231" s="89">
        <v>0</v>
      </c>
      <c r="AC231" s="90">
        <v>0</v>
      </c>
      <c r="AD231" s="91">
        <v>0</v>
      </c>
      <c r="AE231" s="89">
        <v>0</v>
      </c>
      <c r="AF231" s="90">
        <v>0</v>
      </c>
      <c r="AG231" s="91">
        <v>0</v>
      </c>
      <c r="AH231" s="89">
        <v>0</v>
      </c>
      <c r="AI231" s="90">
        <v>0</v>
      </c>
      <c r="AJ231" s="91">
        <v>0</v>
      </c>
      <c r="AK231" s="89">
        <v>0</v>
      </c>
      <c r="AL231" s="90">
        <v>0</v>
      </c>
      <c r="AM231" s="91">
        <v>0</v>
      </c>
      <c r="AN231" s="101">
        <v>0</v>
      </c>
      <c r="AO231" s="100">
        <v>0</v>
      </c>
      <c r="AP231" s="91">
        <v>0</v>
      </c>
      <c r="AQ231" s="101">
        <v>0</v>
      </c>
      <c r="AR231" s="100">
        <v>0</v>
      </c>
      <c r="AS231" s="91">
        <v>0</v>
      </c>
      <c r="AT231" s="101">
        <v>0</v>
      </c>
      <c r="AU231" s="100">
        <v>0</v>
      </c>
      <c r="AV231" s="91">
        <v>0</v>
      </c>
    </row>
    <row r="232" spans="1:48" x14ac:dyDescent="0.25">
      <c r="A232" s="168">
        <v>218</v>
      </c>
      <c r="B232" s="95" t="s">
        <v>505</v>
      </c>
      <c r="C232" s="96">
        <v>304</v>
      </c>
      <c r="D232" s="57">
        <v>0.25</v>
      </c>
      <c r="E232" s="57" t="s">
        <v>522</v>
      </c>
      <c r="F232" s="49">
        <v>41081</v>
      </c>
      <c r="G232" s="49">
        <v>41081</v>
      </c>
      <c r="H232" s="58" t="s">
        <v>215</v>
      </c>
      <c r="I232" s="46">
        <f t="shared" ref="I232:I246" si="65">M232+P232+S232+V232+Y232+AB232+AE232+AH232+AK232+AN232+AQ232+AT232</f>
        <v>86337.66</v>
      </c>
      <c r="J232" s="15">
        <f t="shared" ref="J232:J246" si="66">N232+Q232+T232+W232+Z232+AC232+AF232+AI232+AL232+AO232+AR232+AU232</f>
        <v>10725.37</v>
      </c>
      <c r="K232" s="16">
        <f t="shared" si="63"/>
        <v>0.12422585926002627</v>
      </c>
      <c r="L232" s="17">
        <f t="shared" ref="L232:L246" si="67">O232+R232+U232+X232+AA232+AD232+AG232+AJ232+AM232+AP232+AS232+AV232</f>
        <v>1844.27</v>
      </c>
      <c r="M232" s="89">
        <v>40488.78</v>
      </c>
      <c r="N232" s="90">
        <v>5072.74</v>
      </c>
      <c r="O232" s="91">
        <v>345.61</v>
      </c>
      <c r="P232" s="89">
        <v>37099.14</v>
      </c>
      <c r="Q232" s="90">
        <v>4628.5999999999995</v>
      </c>
      <c r="R232" s="91">
        <v>1422.7</v>
      </c>
      <c r="S232" s="89">
        <v>8749.7400000000016</v>
      </c>
      <c r="T232" s="90">
        <v>1024.0300000000002</v>
      </c>
      <c r="U232" s="91">
        <v>75.959999999999994</v>
      </c>
      <c r="V232" s="89">
        <v>0</v>
      </c>
      <c r="W232" s="90">
        <v>0</v>
      </c>
      <c r="X232" s="91">
        <v>0</v>
      </c>
      <c r="Y232" s="89">
        <v>0</v>
      </c>
      <c r="Z232" s="90">
        <v>0</v>
      </c>
      <c r="AA232" s="91">
        <v>0</v>
      </c>
      <c r="AB232" s="89">
        <v>0</v>
      </c>
      <c r="AC232" s="90">
        <v>0</v>
      </c>
      <c r="AD232" s="91">
        <v>0</v>
      </c>
      <c r="AE232" s="89">
        <v>0</v>
      </c>
      <c r="AF232" s="90">
        <v>0</v>
      </c>
      <c r="AG232" s="91">
        <v>0</v>
      </c>
      <c r="AH232" s="89">
        <v>0</v>
      </c>
      <c r="AI232" s="90">
        <v>0</v>
      </c>
      <c r="AJ232" s="91">
        <v>0</v>
      </c>
      <c r="AK232" s="89">
        <v>0</v>
      </c>
      <c r="AL232" s="90">
        <v>0</v>
      </c>
      <c r="AM232" s="91">
        <v>0</v>
      </c>
      <c r="AN232" s="101">
        <v>0</v>
      </c>
      <c r="AO232" s="100">
        <v>0</v>
      </c>
      <c r="AP232" s="91">
        <v>0</v>
      </c>
      <c r="AQ232" s="101">
        <v>0</v>
      </c>
      <c r="AR232" s="100">
        <v>0</v>
      </c>
      <c r="AS232" s="91">
        <v>0</v>
      </c>
      <c r="AT232" s="101">
        <v>0</v>
      </c>
      <c r="AU232" s="100">
        <v>0</v>
      </c>
      <c r="AV232" s="91">
        <v>0</v>
      </c>
    </row>
    <row r="233" spans="1:48" x14ac:dyDescent="0.25">
      <c r="A233" s="176">
        <v>219</v>
      </c>
      <c r="B233" s="95" t="s">
        <v>506</v>
      </c>
      <c r="C233" s="96">
        <v>314</v>
      </c>
      <c r="D233" s="57">
        <v>0.25</v>
      </c>
      <c r="E233" s="57" t="s">
        <v>522</v>
      </c>
      <c r="F233" s="49">
        <v>41138</v>
      </c>
      <c r="G233" s="49">
        <v>41138</v>
      </c>
      <c r="H233" s="58" t="s">
        <v>214</v>
      </c>
      <c r="I233" s="46">
        <f t="shared" si="65"/>
        <v>170094.6</v>
      </c>
      <c r="J233" s="15">
        <f t="shared" si="66"/>
        <v>21634.71</v>
      </c>
      <c r="K233" s="16">
        <f t="shared" si="63"/>
        <v>0.12719222126981103</v>
      </c>
      <c r="L233" s="17">
        <f t="shared" si="67"/>
        <v>3413.42</v>
      </c>
      <c r="M233" s="89">
        <v>70999.8</v>
      </c>
      <c r="N233" s="90">
        <v>9078.56</v>
      </c>
      <c r="O233" s="91">
        <v>296</v>
      </c>
      <c r="P233" s="89">
        <v>78100.800000000003</v>
      </c>
      <c r="Q233" s="90">
        <v>10054.48</v>
      </c>
      <c r="R233" s="91">
        <v>3297.21</v>
      </c>
      <c r="S233" s="89">
        <v>20994</v>
      </c>
      <c r="T233" s="90">
        <v>2501.6699999999996</v>
      </c>
      <c r="U233" s="91">
        <v>-179.79</v>
      </c>
      <c r="V233" s="89">
        <v>0</v>
      </c>
      <c r="W233" s="90">
        <v>0</v>
      </c>
      <c r="X233" s="91">
        <v>0</v>
      </c>
      <c r="Y233" s="89">
        <v>0</v>
      </c>
      <c r="Z233" s="90">
        <v>0</v>
      </c>
      <c r="AA233" s="91">
        <v>0</v>
      </c>
      <c r="AB233" s="89">
        <v>0</v>
      </c>
      <c r="AC233" s="90">
        <v>0</v>
      </c>
      <c r="AD233" s="91">
        <v>0</v>
      </c>
      <c r="AE233" s="89">
        <v>0</v>
      </c>
      <c r="AF233" s="90">
        <v>0</v>
      </c>
      <c r="AG233" s="91">
        <v>0</v>
      </c>
      <c r="AH233" s="89">
        <v>0</v>
      </c>
      <c r="AI233" s="90">
        <v>0</v>
      </c>
      <c r="AJ233" s="91">
        <v>0</v>
      </c>
      <c r="AK233" s="89">
        <v>0</v>
      </c>
      <c r="AL233" s="90">
        <v>0</v>
      </c>
      <c r="AM233" s="91">
        <v>0</v>
      </c>
      <c r="AN233" s="101">
        <v>0</v>
      </c>
      <c r="AO233" s="100">
        <v>0</v>
      </c>
      <c r="AP233" s="91">
        <v>0</v>
      </c>
      <c r="AQ233" s="101">
        <v>0</v>
      </c>
      <c r="AR233" s="100">
        <v>0</v>
      </c>
      <c r="AS233" s="91">
        <v>0</v>
      </c>
      <c r="AT233" s="101">
        <v>0</v>
      </c>
      <c r="AU233" s="100">
        <v>0</v>
      </c>
      <c r="AV233" s="91">
        <v>0</v>
      </c>
    </row>
    <row r="234" spans="1:48" x14ac:dyDescent="0.25">
      <c r="A234" s="176">
        <v>220</v>
      </c>
      <c r="B234" s="95" t="s">
        <v>507</v>
      </c>
      <c r="C234" s="96">
        <v>315</v>
      </c>
      <c r="D234" s="57">
        <v>0.25</v>
      </c>
      <c r="E234" s="57" t="s">
        <v>522</v>
      </c>
      <c r="F234" s="49">
        <v>41138</v>
      </c>
      <c r="G234" s="49">
        <v>41138</v>
      </c>
      <c r="H234" s="58" t="s">
        <v>214</v>
      </c>
      <c r="I234" s="46">
        <f t="shared" si="65"/>
        <v>162996</v>
      </c>
      <c r="J234" s="15">
        <f t="shared" si="66"/>
        <v>20626.879999999997</v>
      </c>
      <c r="K234" s="16">
        <f t="shared" si="63"/>
        <v>0.12654838155537557</v>
      </c>
      <c r="L234" s="17">
        <f t="shared" si="67"/>
        <v>2897.4300000000003</v>
      </c>
      <c r="M234" s="89">
        <v>70159.799999999988</v>
      </c>
      <c r="N234" s="90">
        <v>8933.0400000000009</v>
      </c>
      <c r="O234" s="91">
        <v>155.4</v>
      </c>
      <c r="P234" s="89">
        <v>72324</v>
      </c>
      <c r="Q234" s="90">
        <v>9237.49</v>
      </c>
      <c r="R234" s="91">
        <v>3015.04</v>
      </c>
      <c r="S234" s="89">
        <v>20512.2</v>
      </c>
      <c r="T234" s="90">
        <v>2456.35</v>
      </c>
      <c r="U234" s="91">
        <v>-273.01</v>
      </c>
      <c r="V234" s="89">
        <v>0</v>
      </c>
      <c r="W234" s="90">
        <v>0</v>
      </c>
      <c r="X234" s="91">
        <v>0</v>
      </c>
      <c r="Y234" s="89">
        <v>0</v>
      </c>
      <c r="Z234" s="90">
        <v>0</v>
      </c>
      <c r="AA234" s="91">
        <v>0</v>
      </c>
      <c r="AB234" s="89">
        <v>0</v>
      </c>
      <c r="AC234" s="90">
        <v>0</v>
      </c>
      <c r="AD234" s="91">
        <v>0</v>
      </c>
      <c r="AE234" s="89">
        <v>0</v>
      </c>
      <c r="AF234" s="90">
        <v>0</v>
      </c>
      <c r="AG234" s="91">
        <v>0</v>
      </c>
      <c r="AH234" s="89">
        <v>0</v>
      </c>
      <c r="AI234" s="90">
        <v>0</v>
      </c>
      <c r="AJ234" s="91">
        <v>0</v>
      </c>
      <c r="AK234" s="89">
        <v>0</v>
      </c>
      <c r="AL234" s="90">
        <v>0</v>
      </c>
      <c r="AM234" s="91">
        <v>0</v>
      </c>
      <c r="AN234" s="101">
        <v>0</v>
      </c>
      <c r="AO234" s="100">
        <v>0</v>
      </c>
      <c r="AP234" s="91">
        <v>0</v>
      </c>
      <c r="AQ234" s="101">
        <v>0</v>
      </c>
      <c r="AR234" s="100">
        <v>0</v>
      </c>
      <c r="AS234" s="91">
        <v>0</v>
      </c>
      <c r="AT234" s="101">
        <v>0</v>
      </c>
      <c r="AU234" s="100">
        <v>0</v>
      </c>
      <c r="AV234" s="91">
        <v>0</v>
      </c>
    </row>
    <row r="235" spans="1:48" x14ac:dyDescent="0.25">
      <c r="A235" s="168">
        <v>221</v>
      </c>
      <c r="B235" s="95" t="s">
        <v>508</v>
      </c>
      <c r="C235" s="96">
        <v>317</v>
      </c>
      <c r="D235" s="57">
        <v>0.25</v>
      </c>
      <c r="E235" s="57" t="s">
        <v>522</v>
      </c>
      <c r="F235" s="49">
        <v>41096</v>
      </c>
      <c r="G235" s="49">
        <v>41096</v>
      </c>
      <c r="H235" s="58" t="s">
        <v>216</v>
      </c>
      <c r="I235" s="46">
        <f t="shared" si="65"/>
        <v>127174.62</v>
      </c>
      <c r="J235" s="15">
        <f t="shared" si="66"/>
        <v>15858.04</v>
      </c>
      <c r="K235" s="16">
        <f t="shared" si="63"/>
        <v>0.12469500596895829</v>
      </c>
      <c r="L235" s="17">
        <f t="shared" si="67"/>
        <v>2398.58</v>
      </c>
      <c r="M235" s="89">
        <v>56149.5</v>
      </c>
      <c r="N235" s="90">
        <v>7112.7199999999993</v>
      </c>
      <c r="O235" s="91">
        <v>464.9</v>
      </c>
      <c r="P235" s="89">
        <v>53197.08</v>
      </c>
      <c r="Q235" s="90">
        <v>6646.1</v>
      </c>
      <c r="R235" s="91">
        <v>1930.37</v>
      </c>
      <c r="S235" s="89">
        <v>17828.04</v>
      </c>
      <c r="T235" s="90">
        <v>2099.2200000000003</v>
      </c>
      <c r="U235" s="91">
        <v>3.31</v>
      </c>
      <c r="V235" s="89">
        <v>0</v>
      </c>
      <c r="W235" s="90">
        <v>0</v>
      </c>
      <c r="X235" s="91">
        <v>0</v>
      </c>
      <c r="Y235" s="89">
        <v>0</v>
      </c>
      <c r="Z235" s="90">
        <v>0</v>
      </c>
      <c r="AA235" s="91">
        <v>0</v>
      </c>
      <c r="AB235" s="89">
        <v>0</v>
      </c>
      <c r="AC235" s="90">
        <v>0</v>
      </c>
      <c r="AD235" s="91">
        <v>0</v>
      </c>
      <c r="AE235" s="89">
        <v>0</v>
      </c>
      <c r="AF235" s="90">
        <v>0</v>
      </c>
      <c r="AG235" s="91">
        <v>0</v>
      </c>
      <c r="AH235" s="89">
        <v>0</v>
      </c>
      <c r="AI235" s="90">
        <v>0</v>
      </c>
      <c r="AJ235" s="91">
        <v>0</v>
      </c>
      <c r="AK235" s="89">
        <v>0</v>
      </c>
      <c r="AL235" s="90">
        <v>0</v>
      </c>
      <c r="AM235" s="91">
        <v>0</v>
      </c>
      <c r="AN235" s="101">
        <v>0</v>
      </c>
      <c r="AO235" s="100">
        <v>0</v>
      </c>
      <c r="AP235" s="91">
        <v>0</v>
      </c>
      <c r="AQ235" s="101">
        <v>0</v>
      </c>
      <c r="AR235" s="100">
        <v>0</v>
      </c>
      <c r="AS235" s="91">
        <v>0</v>
      </c>
      <c r="AT235" s="101">
        <v>0</v>
      </c>
      <c r="AU235" s="100">
        <v>0</v>
      </c>
      <c r="AV235" s="91">
        <v>0</v>
      </c>
    </row>
    <row r="236" spans="1:48" x14ac:dyDescent="0.25">
      <c r="A236" s="176">
        <v>222</v>
      </c>
      <c r="B236" s="95" t="s">
        <v>509</v>
      </c>
      <c r="C236" s="96">
        <v>318</v>
      </c>
      <c r="D236" s="57">
        <v>0.25</v>
      </c>
      <c r="E236" s="57" t="s">
        <v>522</v>
      </c>
      <c r="F236" s="49">
        <v>41096</v>
      </c>
      <c r="G236" s="49">
        <v>41096</v>
      </c>
      <c r="H236" s="58" t="s">
        <v>216</v>
      </c>
      <c r="I236" s="46">
        <f t="shared" si="65"/>
        <v>153882.59999999998</v>
      </c>
      <c r="J236" s="15">
        <f t="shared" si="66"/>
        <v>19097.09</v>
      </c>
      <c r="K236" s="16">
        <f t="shared" si="63"/>
        <v>0.1241016853107499</v>
      </c>
      <c r="L236" s="17">
        <f t="shared" si="67"/>
        <v>2506.2400000000002</v>
      </c>
      <c r="M236" s="89">
        <v>65789.759999999995</v>
      </c>
      <c r="N236" s="90">
        <v>8305.9299999999985</v>
      </c>
      <c r="O236" s="91">
        <v>274.49</v>
      </c>
      <c r="P236" s="89">
        <v>65377.979999999996</v>
      </c>
      <c r="Q236" s="90">
        <v>8143.6399999999994</v>
      </c>
      <c r="R236" s="91">
        <v>2318.64</v>
      </c>
      <c r="S236" s="89">
        <v>22714.86</v>
      </c>
      <c r="T236" s="90">
        <v>2647.5200000000004</v>
      </c>
      <c r="U236" s="91">
        <v>-86.89</v>
      </c>
      <c r="V236" s="89">
        <v>0</v>
      </c>
      <c r="W236" s="90">
        <v>0</v>
      </c>
      <c r="X236" s="91">
        <v>0</v>
      </c>
      <c r="Y236" s="89">
        <v>0</v>
      </c>
      <c r="Z236" s="90">
        <v>0</v>
      </c>
      <c r="AA236" s="91">
        <v>0</v>
      </c>
      <c r="AB236" s="89">
        <v>0</v>
      </c>
      <c r="AC236" s="90">
        <v>0</v>
      </c>
      <c r="AD236" s="91">
        <v>0</v>
      </c>
      <c r="AE236" s="89">
        <v>0</v>
      </c>
      <c r="AF236" s="90">
        <v>0</v>
      </c>
      <c r="AG236" s="91">
        <v>0</v>
      </c>
      <c r="AH236" s="89">
        <v>0</v>
      </c>
      <c r="AI236" s="90">
        <v>0</v>
      </c>
      <c r="AJ236" s="91">
        <v>0</v>
      </c>
      <c r="AK236" s="89">
        <v>0</v>
      </c>
      <c r="AL236" s="90">
        <v>0</v>
      </c>
      <c r="AM236" s="91">
        <v>0</v>
      </c>
      <c r="AN236" s="101">
        <v>0</v>
      </c>
      <c r="AO236" s="100">
        <v>0</v>
      </c>
      <c r="AP236" s="91">
        <v>0</v>
      </c>
      <c r="AQ236" s="101">
        <v>0</v>
      </c>
      <c r="AR236" s="100">
        <v>0</v>
      </c>
      <c r="AS236" s="91">
        <v>0</v>
      </c>
      <c r="AT236" s="101">
        <v>0</v>
      </c>
      <c r="AU236" s="100">
        <v>0</v>
      </c>
      <c r="AV236" s="91">
        <v>0</v>
      </c>
    </row>
    <row r="237" spans="1:48" x14ac:dyDescent="0.25">
      <c r="A237" s="176">
        <v>223</v>
      </c>
      <c r="B237" s="95" t="s">
        <v>510</v>
      </c>
      <c r="C237" s="96">
        <v>320</v>
      </c>
      <c r="D237" s="57">
        <v>0.25</v>
      </c>
      <c r="E237" s="57" t="s">
        <v>522</v>
      </c>
      <c r="F237" s="49">
        <v>41102</v>
      </c>
      <c r="G237" s="49">
        <v>41102</v>
      </c>
      <c r="H237" s="58" t="s">
        <v>217</v>
      </c>
      <c r="I237" s="46">
        <f t="shared" si="65"/>
        <v>165452.63999999998</v>
      </c>
      <c r="J237" s="15">
        <f t="shared" si="66"/>
        <v>20824.280000000002</v>
      </c>
      <c r="K237" s="16">
        <f t="shared" si="63"/>
        <v>0.1258624824602376</v>
      </c>
      <c r="L237" s="17">
        <f t="shared" si="67"/>
        <v>2351.4100000000003</v>
      </c>
      <c r="M237" s="89">
        <v>77691.12</v>
      </c>
      <c r="N237" s="90">
        <v>9889.0500000000011</v>
      </c>
      <c r="O237" s="91">
        <v>176.82</v>
      </c>
      <c r="P237" s="89">
        <v>62716.079999999994</v>
      </c>
      <c r="Q237" s="90">
        <v>7942.7800000000007</v>
      </c>
      <c r="R237" s="91">
        <v>2420.19</v>
      </c>
      <c r="S237" s="89">
        <v>25045.440000000002</v>
      </c>
      <c r="T237" s="90">
        <v>2992.4500000000003</v>
      </c>
      <c r="U237" s="91">
        <v>-245.6</v>
      </c>
      <c r="V237" s="89">
        <v>0</v>
      </c>
      <c r="W237" s="90">
        <v>0</v>
      </c>
      <c r="X237" s="91">
        <v>0</v>
      </c>
      <c r="Y237" s="89">
        <v>0</v>
      </c>
      <c r="Z237" s="90">
        <v>0</v>
      </c>
      <c r="AA237" s="91">
        <v>0</v>
      </c>
      <c r="AB237" s="89">
        <v>0</v>
      </c>
      <c r="AC237" s="90">
        <v>0</v>
      </c>
      <c r="AD237" s="91">
        <v>0</v>
      </c>
      <c r="AE237" s="89">
        <v>0</v>
      </c>
      <c r="AF237" s="90">
        <v>0</v>
      </c>
      <c r="AG237" s="91">
        <v>0</v>
      </c>
      <c r="AH237" s="89">
        <v>0</v>
      </c>
      <c r="AI237" s="90">
        <v>0</v>
      </c>
      <c r="AJ237" s="91">
        <v>0</v>
      </c>
      <c r="AK237" s="89">
        <v>0</v>
      </c>
      <c r="AL237" s="90">
        <v>0</v>
      </c>
      <c r="AM237" s="91">
        <v>0</v>
      </c>
      <c r="AN237" s="101">
        <v>0</v>
      </c>
      <c r="AO237" s="100">
        <v>0</v>
      </c>
      <c r="AP237" s="91">
        <v>0</v>
      </c>
      <c r="AQ237" s="101">
        <v>0</v>
      </c>
      <c r="AR237" s="100">
        <v>0</v>
      </c>
      <c r="AS237" s="91">
        <v>0</v>
      </c>
      <c r="AT237" s="101">
        <v>0</v>
      </c>
      <c r="AU237" s="100">
        <v>0</v>
      </c>
      <c r="AV237" s="91">
        <v>0</v>
      </c>
    </row>
    <row r="238" spans="1:48" x14ac:dyDescent="0.25">
      <c r="A238" s="168">
        <v>224</v>
      </c>
      <c r="B238" s="95" t="s">
        <v>510</v>
      </c>
      <c r="C238" s="96">
        <v>319</v>
      </c>
      <c r="D238" s="57">
        <v>0.25</v>
      </c>
      <c r="E238" s="57" t="s">
        <v>522</v>
      </c>
      <c r="F238" s="49">
        <v>41081</v>
      </c>
      <c r="G238" s="49">
        <v>41081</v>
      </c>
      <c r="H238" s="58" t="s">
        <v>215</v>
      </c>
      <c r="I238" s="46">
        <f t="shared" si="65"/>
        <v>79486.679999999993</v>
      </c>
      <c r="J238" s="15">
        <f t="shared" si="66"/>
        <v>9781.4</v>
      </c>
      <c r="K238" s="16">
        <f t="shared" si="63"/>
        <v>0.12305709585555719</v>
      </c>
      <c r="L238" s="17">
        <f t="shared" si="67"/>
        <v>1760.99</v>
      </c>
      <c r="M238" s="89">
        <v>36177.54</v>
      </c>
      <c r="N238" s="90">
        <v>4510.4599999999991</v>
      </c>
      <c r="O238" s="91">
        <v>345.8</v>
      </c>
      <c r="P238" s="89">
        <v>35107.14</v>
      </c>
      <c r="Q238" s="90">
        <v>4341.83</v>
      </c>
      <c r="R238" s="91">
        <v>1355.45</v>
      </c>
      <c r="S238" s="89">
        <v>8202.0000000000018</v>
      </c>
      <c r="T238" s="90">
        <v>929.1099999999999</v>
      </c>
      <c r="U238" s="91">
        <v>59.74</v>
      </c>
      <c r="V238" s="89">
        <v>0</v>
      </c>
      <c r="W238" s="90">
        <v>0</v>
      </c>
      <c r="X238" s="91">
        <v>0</v>
      </c>
      <c r="Y238" s="89">
        <v>0</v>
      </c>
      <c r="Z238" s="90">
        <v>0</v>
      </c>
      <c r="AA238" s="91">
        <v>0</v>
      </c>
      <c r="AB238" s="89">
        <v>0</v>
      </c>
      <c r="AC238" s="90">
        <v>0</v>
      </c>
      <c r="AD238" s="91">
        <v>0</v>
      </c>
      <c r="AE238" s="89">
        <v>0</v>
      </c>
      <c r="AF238" s="90">
        <v>0</v>
      </c>
      <c r="AG238" s="91">
        <v>0</v>
      </c>
      <c r="AH238" s="89">
        <v>0</v>
      </c>
      <c r="AI238" s="90">
        <v>0</v>
      </c>
      <c r="AJ238" s="91">
        <v>0</v>
      </c>
      <c r="AK238" s="89">
        <v>0</v>
      </c>
      <c r="AL238" s="90">
        <v>0</v>
      </c>
      <c r="AM238" s="91">
        <v>0</v>
      </c>
      <c r="AN238" s="101">
        <v>0</v>
      </c>
      <c r="AO238" s="100">
        <v>0</v>
      </c>
      <c r="AP238" s="91">
        <v>0</v>
      </c>
      <c r="AQ238" s="101">
        <v>0</v>
      </c>
      <c r="AR238" s="100">
        <v>0</v>
      </c>
      <c r="AS238" s="91">
        <v>0</v>
      </c>
      <c r="AT238" s="101">
        <v>0</v>
      </c>
      <c r="AU238" s="100">
        <v>0</v>
      </c>
      <c r="AV238" s="91">
        <v>0</v>
      </c>
    </row>
    <row r="239" spans="1:48" x14ac:dyDescent="0.25">
      <c r="A239" s="176">
        <v>225</v>
      </c>
      <c r="B239" s="95" t="s">
        <v>511</v>
      </c>
      <c r="C239" s="96">
        <v>322</v>
      </c>
      <c r="D239" s="57">
        <v>0.25</v>
      </c>
      <c r="E239" s="57" t="s">
        <v>522</v>
      </c>
      <c r="F239" s="49">
        <v>41102</v>
      </c>
      <c r="G239" s="49">
        <v>41102</v>
      </c>
      <c r="H239" s="58" t="s">
        <v>217</v>
      </c>
      <c r="I239" s="46">
        <f t="shared" si="65"/>
        <v>188308.32</v>
      </c>
      <c r="J239" s="15">
        <f t="shared" si="66"/>
        <v>23880.68</v>
      </c>
      <c r="K239" s="16">
        <f t="shared" si="63"/>
        <v>0.12681691387826091</v>
      </c>
      <c r="L239" s="17">
        <f t="shared" si="67"/>
        <v>3331.63</v>
      </c>
      <c r="M239" s="89">
        <v>77139.72</v>
      </c>
      <c r="N239" s="90">
        <v>9830.34</v>
      </c>
      <c r="O239" s="91">
        <v>59.78</v>
      </c>
      <c r="P239" s="89">
        <v>86340.36</v>
      </c>
      <c r="Q239" s="90">
        <v>11077.050000000001</v>
      </c>
      <c r="R239" s="91">
        <v>3567.38</v>
      </c>
      <c r="S239" s="89">
        <v>24828.239999999998</v>
      </c>
      <c r="T239" s="90">
        <v>2973.2900000000004</v>
      </c>
      <c r="U239" s="91">
        <v>-295.52999999999997</v>
      </c>
      <c r="V239" s="89">
        <v>0</v>
      </c>
      <c r="W239" s="90">
        <v>0</v>
      </c>
      <c r="X239" s="91">
        <v>0</v>
      </c>
      <c r="Y239" s="89">
        <v>0</v>
      </c>
      <c r="Z239" s="90">
        <v>0</v>
      </c>
      <c r="AA239" s="91">
        <v>0</v>
      </c>
      <c r="AB239" s="89">
        <v>0</v>
      </c>
      <c r="AC239" s="90">
        <v>0</v>
      </c>
      <c r="AD239" s="91">
        <v>0</v>
      </c>
      <c r="AE239" s="89">
        <v>0</v>
      </c>
      <c r="AF239" s="90">
        <v>0</v>
      </c>
      <c r="AG239" s="91">
        <v>0</v>
      </c>
      <c r="AH239" s="89">
        <v>0</v>
      </c>
      <c r="AI239" s="90">
        <v>0</v>
      </c>
      <c r="AJ239" s="91">
        <v>0</v>
      </c>
      <c r="AK239" s="89">
        <v>0</v>
      </c>
      <c r="AL239" s="90">
        <v>0</v>
      </c>
      <c r="AM239" s="91">
        <v>0</v>
      </c>
      <c r="AN239" s="101">
        <v>0</v>
      </c>
      <c r="AO239" s="100">
        <v>0</v>
      </c>
      <c r="AP239" s="91">
        <v>0</v>
      </c>
      <c r="AQ239" s="101">
        <v>0</v>
      </c>
      <c r="AR239" s="100">
        <v>0</v>
      </c>
      <c r="AS239" s="91">
        <v>0</v>
      </c>
      <c r="AT239" s="101">
        <v>0</v>
      </c>
      <c r="AU239" s="100">
        <v>0</v>
      </c>
      <c r="AV239" s="91">
        <v>0</v>
      </c>
    </row>
    <row r="240" spans="1:48" x14ac:dyDescent="0.25">
      <c r="A240" s="176">
        <v>226</v>
      </c>
      <c r="B240" s="95" t="s">
        <v>511</v>
      </c>
      <c r="C240" s="96">
        <v>321</v>
      </c>
      <c r="D240" s="57">
        <v>0.25</v>
      </c>
      <c r="E240" s="57" t="s">
        <v>522</v>
      </c>
      <c r="F240" s="49">
        <v>41081</v>
      </c>
      <c r="G240" s="49">
        <v>41081</v>
      </c>
      <c r="H240" s="58" t="s">
        <v>215</v>
      </c>
      <c r="I240" s="46">
        <f t="shared" si="65"/>
        <v>93509.58</v>
      </c>
      <c r="J240" s="15">
        <f t="shared" si="66"/>
        <v>11562.84</v>
      </c>
      <c r="K240" s="16">
        <f t="shared" si="63"/>
        <v>0.12365406838529272</v>
      </c>
      <c r="L240" s="17">
        <f t="shared" si="67"/>
        <v>1810.4899999999998</v>
      </c>
      <c r="M240" s="89">
        <v>43082.219999999994</v>
      </c>
      <c r="N240" s="90">
        <v>5375.0300000000007</v>
      </c>
      <c r="O240" s="91">
        <v>278.3</v>
      </c>
      <c r="P240" s="89">
        <v>40094.94</v>
      </c>
      <c r="Q240" s="90">
        <v>4993.3500000000004</v>
      </c>
      <c r="R240" s="91">
        <v>1495.61</v>
      </c>
      <c r="S240" s="89">
        <v>10332.42</v>
      </c>
      <c r="T240" s="90">
        <v>1194.4599999999998</v>
      </c>
      <c r="U240" s="91">
        <v>36.58</v>
      </c>
      <c r="V240" s="89">
        <v>0</v>
      </c>
      <c r="W240" s="90">
        <v>0</v>
      </c>
      <c r="X240" s="91">
        <v>0</v>
      </c>
      <c r="Y240" s="89">
        <v>0</v>
      </c>
      <c r="Z240" s="90">
        <v>0</v>
      </c>
      <c r="AA240" s="91">
        <v>0</v>
      </c>
      <c r="AB240" s="89">
        <v>0</v>
      </c>
      <c r="AC240" s="90">
        <v>0</v>
      </c>
      <c r="AD240" s="91">
        <v>0</v>
      </c>
      <c r="AE240" s="89">
        <v>0</v>
      </c>
      <c r="AF240" s="90">
        <v>0</v>
      </c>
      <c r="AG240" s="91">
        <v>0</v>
      </c>
      <c r="AH240" s="89">
        <v>0</v>
      </c>
      <c r="AI240" s="90">
        <v>0</v>
      </c>
      <c r="AJ240" s="91">
        <v>0</v>
      </c>
      <c r="AK240" s="89">
        <v>0</v>
      </c>
      <c r="AL240" s="90">
        <v>0</v>
      </c>
      <c r="AM240" s="91">
        <v>0</v>
      </c>
      <c r="AN240" s="101">
        <v>0</v>
      </c>
      <c r="AO240" s="100">
        <v>0</v>
      </c>
      <c r="AP240" s="91">
        <v>0</v>
      </c>
      <c r="AQ240" s="101">
        <v>0</v>
      </c>
      <c r="AR240" s="100">
        <v>0</v>
      </c>
      <c r="AS240" s="91">
        <v>0</v>
      </c>
      <c r="AT240" s="101">
        <v>0</v>
      </c>
      <c r="AU240" s="100">
        <v>0</v>
      </c>
      <c r="AV240" s="91">
        <v>0</v>
      </c>
    </row>
    <row r="241" spans="1:48" x14ac:dyDescent="0.25">
      <c r="A241" s="168">
        <v>227</v>
      </c>
      <c r="B241" s="95" t="s">
        <v>512</v>
      </c>
      <c r="C241" s="96">
        <v>323</v>
      </c>
      <c r="D241" s="57">
        <v>0.25</v>
      </c>
      <c r="E241" s="57" t="s">
        <v>522</v>
      </c>
      <c r="F241" s="49">
        <v>41081</v>
      </c>
      <c r="G241" s="49">
        <v>41081</v>
      </c>
      <c r="H241" s="58" t="s">
        <v>218</v>
      </c>
      <c r="I241" s="46">
        <f t="shared" si="65"/>
        <v>77352.240000000005</v>
      </c>
      <c r="J241" s="15">
        <f t="shared" si="66"/>
        <v>9524.7900000000009</v>
      </c>
      <c r="K241" s="16">
        <f t="shared" si="63"/>
        <v>0.12313528347724642</v>
      </c>
      <c r="L241" s="17">
        <f t="shared" si="67"/>
        <v>1822.2699999999998</v>
      </c>
      <c r="M241" s="89">
        <v>38082.9</v>
      </c>
      <c r="N241" s="90">
        <v>4774.72</v>
      </c>
      <c r="O241" s="91">
        <v>547.15</v>
      </c>
      <c r="P241" s="89">
        <v>31682.639999999999</v>
      </c>
      <c r="Q241" s="90">
        <v>3897.59</v>
      </c>
      <c r="R241" s="91">
        <v>1209.8</v>
      </c>
      <c r="S241" s="89">
        <v>7586.7000000000007</v>
      </c>
      <c r="T241" s="90">
        <v>852.48</v>
      </c>
      <c r="U241" s="91">
        <v>65.319999999999993</v>
      </c>
      <c r="V241" s="89">
        <v>0</v>
      </c>
      <c r="W241" s="90">
        <v>0</v>
      </c>
      <c r="X241" s="91">
        <v>0</v>
      </c>
      <c r="Y241" s="89">
        <v>0</v>
      </c>
      <c r="Z241" s="90">
        <v>0</v>
      </c>
      <c r="AA241" s="91">
        <v>0</v>
      </c>
      <c r="AB241" s="89">
        <v>0</v>
      </c>
      <c r="AC241" s="90">
        <v>0</v>
      </c>
      <c r="AD241" s="91">
        <v>0</v>
      </c>
      <c r="AE241" s="89">
        <v>0</v>
      </c>
      <c r="AF241" s="90">
        <v>0</v>
      </c>
      <c r="AG241" s="91">
        <v>0</v>
      </c>
      <c r="AH241" s="89">
        <v>0</v>
      </c>
      <c r="AI241" s="90">
        <v>0</v>
      </c>
      <c r="AJ241" s="91">
        <v>0</v>
      </c>
      <c r="AK241" s="89">
        <v>0</v>
      </c>
      <c r="AL241" s="90">
        <v>0</v>
      </c>
      <c r="AM241" s="91">
        <v>0</v>
      </c>
      <c r="AN241" s="101">
        <v>0</v>
      </c>
      <c r="AO241" s="100">
        <v>0</v>
      </c>
      <c r="AP241" s="91">
        <v>0</v>
      </c>
      <c r="AQ241" s="101">
        <v>0</v>
      </c>
      <c r="AR241" s="100">
        <v>0</v>
      </c>
      <c r="AS241" s="91">
        <v>0</v>
      </c>
      <c r="AT241" s="101">
        <v>0</v>
      </c>
      <c r="AU241" s="100">
        <v>0</v>
      </c>
      <c r="AV241" s="91">
        <v>0</v>
      </c>
    </row>
    <row r="242" spans="1:48" x14ac:dyDescent="0.25">
      <c r="A242" s="176">
        <v>228</v>
      </c>
      <c r="B242" s="95" t="s">
        <v>513</v>
      </c>
      <c r="C242" s="96">
        <v>306</v>
      </c>
      <c r="D242" s="57">
        <v>0.25</v>
      </c>
      <c r="E242" s="57" t="s">
        <v>522</v>
      </c>
      <c r="F242" s="49">
        <v>41081</v>
      </c>
      <c r="G242" s="49">
        <v>41081</v>
      </c>
      <c r="H242" s="58" t="s">
        <v>218</v>
      </c>
      <c r="I242" s="46">
        <f t="shared" si="65"/>
        <v>74083.259999999995</v>
      </c>
      <c r="J242" s="15">
        <f t="shared" si="66"/>
        <v>9015.44</v>
      </c>
      <c r="K242" s="16">
        <f t="shared" si="63"/>
        <v>0.12169334880781436</v>
      </c>
      <c r="L242" s="17">
        <f t="shared" si="67"/>
        <v>1639.01</v>
      </c>
      <c r="M242" s="89">
        <v>35515.619999999995</v>
      </c>
      <c r="N242" s="90">
        <v>4405.59</v>
      </c>
      <c r="O242" s="91">
        <v>431.79</v>
      </c>
      <c r="P242" s="89">
        <v>30092.22</v>
      </c>
      <c r="Q242" s="90">
        <v>3648.84</v>
      </c>
      <c r="R242" s="91">
        <v>1122.76</v>
      </c>
      <c r="S242" s="89">
        <v>8475.42</v>
      </c>
      <c r="T242" s="90">
        <v>961.01</v>
      </c>
      <c r="U242" s="91">
        <v>84.46</v>
      </c>
      <c r="V242" s="89">
        <v>0</v>
      </c>
      <c r="W242" s="90">
        <v>0</v>
      </c>
      <c r="X242" s="91">
        <v>0</v>
      </c>
      <c r="Y242" s="89">
        <v>0</v>
      </c>
      <c r="Z242" s="90">
        <v>0</v>
      </c>
      <c r="AA242" s="91">
        <v>0</v>
      </c>
      <c r="AB242" s="89">
        <v>0</v>
      </c>
      <c r="AC242" s="90">
        <v>0</v>
      </c>
      <c r="AD242" s="91">
        <v>0</v>
      </c>
      <c r="AE242" s="89">
        <v>0</v>
      </c>
      <c r="AF242" s="90">
        <v>0</v>
      </c>
      <c r="AG242" s="91">
        <v>0</v>
      </c>
      <c r="AH242" s="89">
        <v>0</v>
      </c>
      <c r="AI242" s="90">
        <v>0</v>
      </c>
      <c r="AJ242" s="91">
        <v>0</v>
      </c>
      <c r="AK242" s="89">
        <v>0</v>
      </c>
      <c r="AL242" s="90">
        <v>0</v>
      </c>
      <c r="AM242" s="91">
        <v>0</v>
      </c>
      <c r="AN242" s="101">
        <v>0</v>
      </c>
      <c r="AO242" s="100">
        <v>0</v>
      </c>
      <c r="AP242" s="91">
        <v>0</v>
      </c>
      <c r="AQ242" s="101">
        <v>0</v>
      </c>
      <c r="AR242" s="100">
        <v>0</v>
      </c>
      <c r="AS242" s="91">
        <v>0</v>
      </c>
      <c r="AT242" s="101">
        <v>0</v>
      </c>
      <c r="AU242" s="100">
        <v>0</v>
      </c>
      <c r="AV242" s="91">
        <v>0</v>
      </c>
    </row>
    <row r="243" spans="1:48" x14ac:dyDescent="0.25">
      <c r="A243" s="176">
        <v>229</v>
      </c>
      <c r="B243" s="95" t="s">
        <v>514</v>
      </c>
      <c r="C243" s="96">
        <v>307</v>
      </c>
      <c r="D243" s="57">
        <v>0.25</v>
      </c>
      <c r="E243" s="57" t="s">
        <v>522</v>
      </c>
      <c r="F243" s="49">
        <v>41081</v>
      </c>
      <c r="G243" s="49">
        <v>41081</v>
      </c>
      <c r="H243" s="58" t="s">
        <v>218</v>
      </c>
      <c r="I243" s="46">
        <f t="shared" si="65"/>
        <v>97037.82</v>
      </c>
      <c r="J243" s="15">
        <f t="shared" si="66"/>
        <v>12011.710000000001</v>
      </c>
      <c r="K243" s="16">
        <f t="shared" si="63"/>
        <v>0.12378379893530173</v>
      </c>
      <c r="L243" s="17">
        <f t="shared" si="67"/>
        <v>2131.98</v>
      </c>
      <c r="M243" s="89">
        <v>46287.840000000004</v>
      </c>
      <c r="N243" s="90">
        <v>5858.2300000000005</v>
      </c>
      <c r="O243" s="91">
        <v>561.15</v>
      </c>
      <c r="P243" s="89">
        <v>40237.86</v>
      </c>
      <c r="Q243" s="90">
        <v>4948.8</v>
      </c>
      <c r="R243" s="91">
        <v>1519.46</v>
      </c>
      <c r="S243" s="89">
        <v>10512.119999999999</v>
      </c>
      <c r="T243" s="90">
        <v>1204.68</v>
      </c>
      <c r="U243" s="91">
        <v>51.37</v>
      </c>
      <c r="V243" s="89">
        <v>0</v>
      </c>
      <c r="W243" s="90">
        <v>0</v>
      </c>
      <c r="X243" s="91">
        <v>0</v>
      </c>
      <c r="Y243" s="89">
        <v>0</v>
      </c>
      <c r="Z243" s="90">
        <v>0</v>
      </c>
      <c r="AA243" s="91">
        <v>0</v>
      </c>
      <c r="AB243" s="89">
        <v>0</v>
      </c>
      <c r="AC243" s="90">
        <v>0</v>
      </c>
      <c r="AD243" s="91">
        <v>0</v>
      </c>
      <c r="AE243" s="89">
        <v>0</v>
      </c>
      <c r="AF243" s="90">
        <v>0</v>
      </c>
      <c r="AG243" s="91">
        <v>0</v>
      </c>
      <c r="AH243" s="89">
        <v>0</v>
      </c>
      <c r="AI243" s="90">
        <v>0</v>
      </c>
      <c r="AJ243" s="91">
        <v>0</v>
      </c>
      <c r="AK243" s="89">
        <v>0</v>
      </c>
      <c r="AL243" s="90">
        <v>0</v>
      </c>
      <c r="AM243" s="91">
        <v>0</v>
      </c>
      <c r="AN243" s="101">
        <v>0</v>
      </c>
      <c r="AO243" s="100">
        <v>0</v>
      </c>
      <c r="AP243" s="91">
        <v>0</v>
      </c>
      <c r="AQ243" s="101">
        <v>0</v>
      </c>
      <c r="AR243" s="100">
        <v>0</v>
      </c>
      <c r="AS243" s="91">
        <v>0</v>
      </c>
      <c r="AT243" s="101">
        <v>0</v>
      </c>
      <c r="AU243" s="100">
        <v>0</v>
      </c>
      <c r="AV243" s="91">
        <v>0</v>
      </c>
    </row>
    <row r="244" spans="1:48" x14ac:dyDescent="0.25">
      <c r="A244" s="168">
        <v>230</v>
      </c>
      <c r="B244" s="95" t="s">
        <v>515</v>
      </c>
      <c r="C244" s="96">
        <v>308</v>
      </c>
      <c r="D244" s="57">
        <v>0.25</v>
      </c>
      <c r="E244" s="57" t="s">
        <v>522</v>
      </c>
      <c r="F244" s="49">
        <v>41081</v>
      </c>
      <c r="G244" s="49">
        <v>41081</v>
      </c>
      <c r="H244" s="58" t="s">
        <v>218</v>
      </c>
      <c r="I244" s="46">
        <f t="shared" si="65"/>
        <v>96300.540000000008</v>
      </c>
      <c r="J244" s="15">
        <f t="shared" si="66"/>
        <v>11852.2</v>
      </c>
      <c r="K244" s="16">
        <f t="shared" si="63"/>
        <v>0.12307511463590962</v>
      </c>
      <c r="L244" s="17">
        <f t="shared" si="67"/>
        <v>2004.2</v>
      </c>
      <c r="M244" s="89">
        <v>45891.78</v>
      </c>
      <c r="N244" s="90">
        <v>5742.3899999999994</v>
      </c>
      <c r="O244" s="91">
        <v>425.67</v>
      </c>
      <c r="P244" s="89">
        <v>40136.04</v>
      </c>
      <c r="Q244" s="90">
        <v>4931.2699999999995</v>
      </c>
      <c r="R244" s="91">
        <v>1500.29</v>
      </c>
      <c r="S244" s="89">
        <v>10272.719999999999</v>
      </c>
      <c r="T244" s="90">
        <v>1178.5400000000002</v>
      </c>
      <c r="U244" s="91">
        <v>78.239999999999995</v>
      </c>
      <c r="V244" s="89">
        <v>0</v>
      </c>
      <c r="W244" s="90">
        <v>0</v>
      </c>
      <c r="X244" s="91">
        <v>0</v>
      </c>
      <c r="Y244" s="89">
        <v>0</v>
      </c>
      <c r="Z244" s="90">
        <v>0</v>
      </c>
      <c r="AA244" s="91">
        <v>0</v>
      </c>
      <c r="AB244" s="89">
        <v>0</v>
      </c>
      <c r="AC244" s="90">
        <v>0</v>
      </c>
      <c r="AD244" s="91">
        <v>0</v>
      </c>
      <c r="AE244" s="89">
        <v>0</v>
      </c>
      <c r="AF244" s="90">
        <v>0</v>
      </c>
      <c r="AG244" s="91">
        <v>0</v>
      </c>
      <c r="AH244" s="89">
        <v>0</v>
      </c>
      <c r="AI244" s="90">
        <v>0</v>
      </c>
      <c r="AJ244" s="91">
        <v>0</v>
      </c>
      <c r="AK244" s="89">
        <v>0</v>
      </c>
      <c r="AL244" s="90">
        <v>0</v>
      </c>
      <c r="AM244" s="91">
        <v>0</v>
      </c>
      <c r="AN244" s="101">
        <v>0</v>
      </c>
      <c r="AO244" s="100">
        <v>0</v>
      </c>
      <c r="AP244" s="91">
        <v>0</v>
      </c>
      <c r="AQ244" s="101">
        <v>0</v>
      </c>
      <c r="AR244" s="100">
        <v>0</v>
      </c>
      <c r="AS244" s="91">
        <v>0</v>
      </c>
      <c r="AT244" s="101">
        <v>0</v>
      </c>
      <c r="AU244" s="100">
        <v>0</v>
      </c>
      <c r="AV244" s="91">
        <v>0</v>
      </c>
    </row>
    <row r="245" spans="1:48" x14ac:dyDescent="0.25">
      <c r="A245" s="176">
        <v>231</v>
      </c>
      <c r="B245" s="95" t="s">
        <v>516</v>
      </c>
      <c r="C245" s="96">
        <v>309</v>
      </c>
      <c r="D245" s="57">
        <v>0.25</v>
      </c>
      <c r="E245" s="57" t="s">
        <v>522</v>
      </c>
      <c r="F245" s="49">
        <v>41081</v>
      </c>
      <c r="G245" s="49">
        <v>41081</v>
      </c>
      <c r="H245" s="58" t="s">
        <v>218</v>
      </c>
      <c r="I245" s="46">
        <f t="shared" si="65"/>
        <v>79025.939999999988</v>
      </c>
      <c r="J245" s="15">
        <f t="shared" si="66"/>
        <v>9604.56</v>
      </c>
      <c r="K245" s="16">
        <f t="shared" si="63"/>
        <v>0.12153680171346271</v>
      </c>
      <c r="L245" s="17">
        <f t="shared" si="67"/>
        <v>1642.75</v>
      </c>
      <c r="M245" s="89">
        <v>35336.82</v>
      </c>
      <c r="N245" s="90">
        <v>4294.32</v>
      </c>
      <c r="O245" s="91">
        <v>170.48</v>
      </c>
      <c r="P245" s="89">
        <v>33945.42</v>
      </c>
      <c r="Q245" s="90">
        <v>4170.3900000000003</v>
      </c>
      <c r="R245" s="91">
        <v>1327.07</v>
      </c>
      <c r="S245" s="89">
        <v>9743.7000000000007</v>
      </c>
      <c r="T245" s="90">
        <v>1139.8500000000001</v>
      </c>
      <c r="U245" s="91">
        <v>145.19999999999999</v>
      </c>
      <c r="V245" s="89">
        <v>0</v>
      </c>
      <c r="W245" s="90">
        <v>0</v>
      </c>
      <c r="X245" s="91">
        <v>0</v>
      </c>
      <c r="Y245" s="89">
        <v>0</v>
      </c>
      <c r="Z245" s="90">
        <v>0</v>
      </c>
      <c r="AA245" s="91">
        <v>0</v>
      </c>
      <c r="AB245" s="89">
        <v>0</v>
      </c>
      <c r="AC245" s="90">
        <v>0</v>
      </c>
      <c r="AD245" s="91">
        <v>0</v>
      </c>
      <c r="AE245" s="89">
        <v>0</v>
      </c>
      <c r="AF245" s="90">
        <v>0</v>
      </c>
      <c r="AG245" s="91">
        <v>0</v>
      </c>
      <c r="AH245" s="89">
        <v>0</v>
      </c>
      <c r="AI245" s="90">
        <v>0</v>
      </c>
      <c r="AJ245" s="91">
        <v>0</v>
      </c>
      <c r="AK245" s="89">
        <v>0</v>
      </c>
      <c r="AL245" s="90">
        <v>0</v>
      </c>
      <c r="AM245" s="91">
        <v>0</v>
      </c>
      <c r="AN245" s="101">
        <v>0</v>
      </c>
      <c r="AO245" s="100">
        <v>0</v>
      </c>
      <c r="AP245" s="91">
        <v>0</v>
      </c>
      <c r="AQ245" s="101">
        <v>0</v>
      </c>
      <c r="AR245" s="100">
        <v>0</v>
      </c>
      <c r="AS245" s="91">
        <v>0</v>
      </c>
      <c r="AT245" s="101">
        <v>0</v>
      </c>
      <c r="AU245" s="100">
        <v>0</v>
      </c>
      <c r="AV245" s="91">
        <v>0</v>
      </c>
    </row>
    <row r="246" spans="1:48" ht="15.75" thickBot="1" x14ac:dyDescent="0.3">
      <c r="A246" s="176">
        <v>232</v>
      </c>
      <c r="B246" s="182" t="s">
        <v>352</v>
      </c>
      <c r="C246" s="183">
        <v>329</v>
      </c>
      <c r="D246" s="184">
        <v>20.7</v>
      </c>
      <c r="E246" s="184" t="s">
        <v>522</v>
      </c>
      <c r="F246" s="175">
        <v>41016</v>
      </c>
      <c r="G246" s="175">
        <v>41016</v>
      </c>
      <c r="H246" s="185" t="s">
        <v>469</v>
      </c>
      <c r="I246" s="56">
        <f t="shared" si="65"/>
        <v>46188362.609999999</v>
      </c>
      <c r="J246" s="22">
        <f t="shared" si="66"/>
        <v>3652994.87</v>
      </c>
      <c r="K246" s="23">
        <f t="shared" si="63"/>
        <v>7.908907490063545E-2</v>
      </c>
      <c r="L246" s="24">
        <f t="shared" si="67"/>
        <v>-4700592.8900000006</v>
      </c>
      <c r="M246" s="107">
        <v>6175126.6200000001</v>
      </c>
      <c r="N246" s="108">
        <v>644548.06000000006</v>
      </c>
      <c r="O246" s="109">
        <v>-163989.04999999999</v>
      </c>
      <c r="P246" s="107">
        <v>6715685.9299999997</v>
      </c>
      <c r="Q246" s="108">
        <v>703094.39</v>
      </c>
      <c r="R246" s="109">
        <v>103703.6</v>
      </c>
      <c r="S246" s="107">
        <v>3092959.84</v>
      </c>
      <c r="T246" s="108">
        <v>312268.43</v>
      </c>
      <c r="U246" s="109">
        <v>-133450.79</v>
      </c>
      <c r="V246" s="107">
        <v>5056635.17</v>
      </c>
      <c r="W246" s="108">
        <v>458388.4</v>
      </c>
      <c r="X246" s="109">
        <v>44722.720000000001</v>
      </c>
      <c r="Y246" s="107">
        <v>3732774.13</v>
      </c>
      <c r="Z246" s="108">
        <v>227387.74999999997</v>
      </c>
      <c r="AA246" s="109">
        <v>-342190.09</v>
      </c>
      <c r="AB246" s="107">
        <v>2186588.88</v>
      </c>
      <c r="AC246" s="108">
        <v>130300.12</v>
      </c>
      <c r="AD246" s="109">
        <v>-267240.34000000003</v>
      </c>
      <c r="AE246" s="107">
        <v>2665161.96</v>
      </c>
      <c r="AF246" s="108">
        <v>160729.96999999997</v>
      </c>
      <c r="AG246" s="109">
        <v>-652900.41</v>
      </c>
      <c r="AH246" s="107">
        <v>2363968.2399999998</v>
      </c>
      <c r="AI246" s="108">
        <v>140081.11000000002</v>
      </c>
      <c r="AJ246" s="109">
        <v>-940971.76</v>
      </c>
      <c r="AK246" s="89">
        <v>2461954.96</v>
      </c>
      <c r="AL246" s="90">
        <v>145335.62</v>
      </c>
      <c r="AM246" s="91">
        <v>-746451.21</v>
      </c>
      <c r="AN246" s="101">
        <v>5003046.1899999995</v>
      </c>
      <c r="AO246" s="100">
        <v>312631.30000000005</v>
      </c>
      <c r="AP246" s="91">
        <v>-637960.78</v>
      </c>
      <c r="AQ246" s="101">
        <v>2818412.46</v>
      </c>
      <c r="AR246" s="100">
        <v>175022.65</v>
      </c>
      <c r="AS246" s="91">
        <v>-356775.93</v>
      </c>
      <c r="AT246" s="101">
        <v>3916048.2300000004</v>
      </c>
      <c r="AU246" s="100">
        <v>243207.06999999998</v>
      </c>
      <c r="AV246" s="91">
        <v>-607088.85</v>
      </c>
    </row>
    <row r="247" spans="1:48" x14ac:dyDescent="0.25">
      <c r="A247" s="72"/>
      <c r="B247" s="73"/>
      <c r="C247" s="73"/>
      <c r="D247" s="74">
        <f>SUM(D201:D246)</f>
        <v>62.64500000000001</v>
      </c>
      <c r="E247" s="74"/>
      <c r="F247" s="75"/>
      <c r="G247" s="75"/>
      <c r="H247" s="85" t="s">
        <v>369</v>
      </c>
      <c r="I247" s="76">
        <f>SUM(I201:I246)</f>
        <v>92153729.879999995</v>
      </c>
      <c r="J247" s="76">
        <f>SUM(J201:J246)</f>
        <v>8634019.2431176677</v>
      </c>
      <c r="K247" s="129">
        <f t="shared" si="63"/>
        <v>9.3691478948932899E-2</v>
      </c>
      <c r="L247" s="83">
        <f t="shared" ref="L247:AV247" si="68">SUM(L201:L246)</f>
        <v>-6126321.120000001</v>
      </c>
      <c r="M247" s="76">
        <f t="shared" si="68"/>
        <v>17831696.050000001</v>
      </c>
      <c r="N247" s="76">
        <f t="shared" si="68"/>
        <v>1890116.75</v>
      </c>
      <c r="O247" s="76">
        <f t="shared" si="68"/>
        <v>-411901.36</v>
      </c>
      <c r="P247" s="76">
        <f t="shared" si="68"/>
        <v>17756269.210000001</v>
      </c>
      <c r="Q247" s="76">
        <f t="shared" si="68"/>
        <v>1905364.0500000003</v>
      </c>
      <c r="R247" s="76">
        <f t="shared" si="68"/>
        <v>341411.4</v>
      </c>
      <c r="S247" s="76">
        <f t="shared" si="68"/>
        <v>6758237.3900000006</v>
      </c>
      <c r="T247" s="76">
        <f t="shared" si="68"/>
        <v>709396.56999999983</v>
      </c>
      <c r="U247" s="76">
        <f t="shared" si="68"/>
        <v>-224254.26999999996</v>
      </c>
      <c r="V247" s="76">
        <f t="shared" si="68"/>
        <v>11195103.420000002</v>
      </c>
      <c r="W247" s="76">
        <f t="shared" si="68"/>
        <v>1126937.1200000001</v>
      </c>
      <c r="X247" s="76">
        <f t="shared" si="68"/>
        <v>217180.34</v>
      </c>
      <c r="Y247" s="76">
        <f t="shared" si="68"/>
        <v>7946442.5700000003</v>
      </c>
      <c r="Z247" s="76">
        <f t="shared" si="68"/>
        <v>678047.8</v>
      </c>
      <c r="AA247" s="76">
        <f t="shared" si="68"/>
        <v>-538182.72</v>
      </c>
      <c r="AB247" s="76">
        <f t="shared" si="68"/>
        <v>3997125.45</v>
      </c>
      <c r="AC247" s="76">
        <f t="shared" si="68"/>
        <v>328884.99644566665</v>
      </c>
      <c r="AD247" s="76">
        <f t="shared" si="68"/>
        <v>-403235.82</v>
      </c>
      <c r="AE247" s="76">
        <f t="shared" si="68"/>
        <v>4728974.4000000004</v>
      </c>
      <c r="AF247" s="76">
        <f t="shared" si="68"/>
        <v>388835.11</v>
      </c>
      <c r="AG247" s="76">
        <f t="shared" si="68"/>
        <v>-1065955.1800000002</v>
      </c>
      <c r="AH247" s="76">
        <f t="shared" si="68"/>
        <v>3019907.51</v>
      </c>
      <c r="AI247" s="76">
        <f t="shared" si="68"/>
        <v>210868.81</v>
      </c>
      <c r="AJ247" s="76">
        <f t="shared" si="68"/>
        <v>-1156922.3400000001</v>
      </c>
      <c r="AK247" s="76">
        <f t="shared" si="68"/>
        <v>3269061.4</v>
      </c>
      <c r="AL247" s="76">
        <f t="shared" si="68"/>
        <v>232993.75</v>
      </c>
      <c r="AM247" s="76">
        <f t="shared" si="68"/>
        <v>-951992.03999999992</v>
      </c>
      <c r="AN247" s="76">
        <f t="shared" si="68"/>
        <v>6698648.7499999991</v>
      </c>
      <c r="AO247" s="76">
        <f t="shared" si="68"/>
        <v>501806.28667200002</v>
      </c>
      <c r="AP247" s="76">
        <f t="shared" si="68"/>
        <v>-765870.55</v>
      </c>
      <c r="AQ247" s="66">
        <f t="shared" si="68"/>
        <v>3843564</v>
      </c>
      <c r="AR247" s="66">
        <f t="shared" si="68"/>
        <v>288265.40000000002</v>
      </c>
      <c r="AS247" s="66">
        <f t="shared" si="68"/>
        <v>-440437.69</v>
      </c>
      <c r="AT247" s="66">
        <f t="shared" si="68"/>
        <v>5108699.7300000004</v>
      </c>
      <c r="AU247" s="66">
        <f t="shared" si="68"/>
        <v>372502.6</v>
      </c>
      <c r="AV247" s="66">
        <f t="shared" si="68"/>
        <v>-726160.89</v>
      </c>
    </row>
    <row r="248" spans="1:48" ht="15.75" x14ac:dyDescent="0.25">
      <c r="H248" s="86" t="s">
        <v>370</v>
      </c>
      <c r="I248" s="78">
        <f>I247+I199+I79+I44</f>
        <v>373776629.18107432</v>
      </c>
      <c r="J248" s="77">
        <f>J247+J199+J79+J44</f>
        <v>48796446.473117664</v>
      </c>
      <c r="K248" s="82">
        <f t="shared" si="63"/>
        <v>0.13054975261569512</v>
      </c>
      <c r="L248" s="84">
        <f t="shared" ref="L248:AV248" si="69">L247+L199+L79+L44</f>
        <v>-17178151.465800002</v>
      </c>
      <c r="M248" s="78">
        <f t="shared" si="69"/>
        <v>68200626.098000005</v>
      </c>
      <c r="N248" s="77">
        <f t="shared" si="69"/>
        <v>9187210.0100000016</v>
      </c>
      <c r="O248" s="77">
        <f t="shared" si="69"/>
        <v>-341756.79000000004</v>
      </c>
      <c r="P248" s="77">
        <f t="shared" si="69"/>
        <v>61551483.862800002</v>
      </c>
      <c r="Q248" s="77">
        <f t="shared" si="69"/>
        <v>8224488.1100000013</v>
      </c>
      <c r="R248" s="77">
        <f t="shared" si="69"/>
        <v>2086927.3800000004</v>
      </c>
      <c r="S248" s="77">
        <f t="shared" si="69"/>
        <v>52281231.719774403</v>
      </c>
      <c r="T248" s="77">
        <f t="shared" si="69"/>
        <v>7076255.7300000004</v>
      </c>
      <c r="U248" s="77">
        <f t="shared" si="69"/>
        <v>-1495863.51</v>
      </c>
      <c r="V248" s="77">
        <f t="shared" si="69"/>
        <v>43142796.270500004</v>
      </c>
      <c r="W248" s="77">
        <f t="shared" si="69"/>
        <v>5750740.5500000007</v>
      </c>
      <c r="X248" s="77">
        <f t="shared" si="69"/>
        <v>1366972.7600000002</v>
      </c>
      <c r="Y248" s="77">
        <f t="shared" si="69"/>
        <v>39177196.909999996</v>
      </c>
      <c r="Z248" s="77">
        <f t="shared" si="69"/>
        <v>5306966.18</v>
      </c>
      <c r="AA248" s="77">
        <f t="shared" si="69"/>
        <v>-1024735.8899999999</v>
      </c>
      <c r="AB248" s="77">
        <f t="shared" si="69"/>
        <v>28712455.27</v>
      </c>
      <c r="AC248" s="77">
        <f t="shared" si="69"/>
        <v>3903977.9764456665</v>
      </c>
      <c r="AD248" s="77">
        <f t="shared" si="69"/>
        <v>-2179785.9758000001</v>
      </c>
      <c r="AE248" s="77">
        <f t="shared" si="69"/>
        <v>25191247.649999999</v>
      </c>
      <c r="AF248" s="77">
        <f t="shared" si="69"/>
        <v>3372912.8000000003</v>
      </c>
      <c r="AG248" s="77">
        <f t="shared" si="69"/>
        <v>-4289709.28</v>
      </c>
      <c r="AH248" s="77">
        <f t="shared" si="69"/>
        <v>16566691.640000001</v>
      </c>
      <c r="AI248" s="77">
        <f t="shared" si="69"/>
        <v>2066295.67</v>
      </c>
      <c r="AJ248" s="77">
        <f t="shared" si="69"/>
        <v>-5487777.4000000004</v>
      </c>
      <c r="AK248" s="77">
        <f t="shared" si="69"/>
        <v>10696561</v>
      </c>
      <c r="AL248" s="77">
        <f t="shared" si="69"/>
        <v>1241936.46</v>
      </c>
      <c r="AM248" s="77">
        <f t="shared" si="69"/>
        <v>-2531794.37</v>
      </c>
      <c r="AN248" s="77">
        <f t="shared" si="69"/>
        <v>11368880.509999998</v>
      </c>
      <c r="AO248" s="77">
        <f t="shared" si="69"/>
        <v>1141134.3266719999</v>
      </c>
      <c r="AP248" s="77">
        <f t="shared" si="69"/>
        <v>-1011566.7300000001</v>
      </c>
      <c r="AQ248" s="77">
        <f t="shared" si="69"/>
        <v>7965503.9000000004</v>
      </c>
      <c r="AR248" s="77">
        <f t="shared" si="69"/>
        <v>829457.10000000009</v>
      </c>
      <c r="AS248" s="77">
        <f t="shared" si="69"/>
        <v>-827408.21</v>
      </c>
      <c r="AT248" s="77">
        <f t="shared" si="69"/>
        <v>8921954.3500000015</v>
      </c>
      <c r="AU248" s="77">
        <f t="shared" si="69"/>
        <v>695071.55999999994</v>
      </c>
      <c r="AV248" s="77">
        <f t="shared" si="69"/>
        <v>-1441653.4500000002</v>
      </c>
    </row>
    <row r="249" spans="1:48" s="59" customFormat="1" x14ac:dyDescent="0.25">
      <c r="D249" s="134"/>
      <c r="AN249"/>
      <c r="AO249"/>
      <c r="AP249"/>
      <c r="AQ249" s="93"/>
      <c r="AR249" s="93"/>
      <c r="AS249" s="93"/>
      <c r="AT249" s="93"/>
      <c r="AU249" s="93"/>
      <c r="AV249" s="93"/>
    </row>
    <row r="250" spans="1:48" s="59" customFormat="1" x14ac:dyDescent="0.25">
      <c r="D250" s="134"/>
      <c r="I250" s="110"/>
      <c r="AN250"/>
      <c r="AO250"/>
      <c r="AP250"/>
      <c r="AQ250" s="93"/>
      <c r="AR250" s="93"/>
      <c r="AS250" s="93"/>
      <c r="AT250" s="93"/>
      <c r="AU250" s="93"/>
      <c r="AV250" s="93"/>
    </row>
    <row r="251" spans="1:48" x14ac:dyDescent="0.25">
      <c r="D251" s="113"/>
      <c r="I251" s="28"/>
      <c r="J251" s="28"/>
      <c r="K251" s="135"/>
      <c r="L251" s="142"/>
      <c r="AL251" s="120"/>
    </row>
    <row r="252" spans="1:48" x14ac:dyDescent="0.25">
      <c r="A252"/>
      <c r="B252"/>
      <c r="D252" s="93"/>
      <c r="E252"/>
      <c r="F252"/>
      <c r="G252"/>
      <c r="H252"/>
      <c r="I252" s="116"/>
      <c r="J252" s="116"/>
      <c r="K252" s="136"/>
      <c r="L252" s="128"/>
      <c r="M252" s="120"/>
      <c r="N252" s="120"/>
      <c r="O252" s="120"/>
      <c r="P252" s="120"/>
      <c r="Q252" s="120"/>
      <c r="R252" s="120"/>
      <c r="S252" s="120"/>
      <c r="T252" s="120"/>
      <c r="U252" s="120"/>
      <c r="AN252" s="117"/>
      <c r="AO252" s="117"/>
      <c r="AP252" s="117"/>
      <c r="AQ252" s="126"/>
      <c r="AR252" s="126"/>
      <c r="AS252" s="126"/>
      <c r="AT252" s="126"/>
      <c r="AU252" s="126"/>
      <c r="AV252" s="126"/>
    </row>
    <row r="253" spans="1:48" x14ac:dyDescent="0.25">
      <c r="C253" s="59"/>
      <c r="D253" s="112"/>
      <c r="K253" s="137"/>
      <c r="L253" s="128"/>
    </row>
    <row r="254" spans="1:48" x14ac:dyDescent="0.25">
      <c r="D254" s="113"/>
      <c r="K254" s="137"/>
      <c r="L254" s="128"/>
    </row>
    <row r="255" spans="1:48" x14ac:dyDescent="0.25">
      <c r="D255" s="111"/>
      <c r="K255" s="137"/>
      <c r="L255" s="128"/>
    </row>
  </sheetData>
  <autoFilter ref="A3:AX3" xr:uid="{00000000-0001-0000-0100-000000000000}"/>
  <mergeCells count="21">
    <mergeCell ref="S2:U2"/>
    <mergeCell ref="V2:X2"/>
    <mergeCell ref="Y2:AA2"/>
    <mergeCell ref="AB2:AD2"/>
    <mergeCell ref="AE2:AG2"/>
    <mergeCell ref="AN2:AP2"/>
    <mergeCell ref="AQ2:AS2"/>
    <mergeCell ref="AT2:AV2"/>
    <mergeCell ref="A2:A3"/>
    <mergeCell ref="B2:B3"/>
    <mergeCell ref="I2:L2"/>
    <mergeCell ref="M2:O2"/>
    <mergeCell ref="P2:R2"/>
    <mergeCell ref="C2:C3"/>
    <mergeCell ref="D2:D3"/>
    <mergeCell ref="E2:E3"/>
    <mergeCell ref="F2:F3"/>
    <mergeCell ref="G2:G3"/>
    <mergeCell ref="H2:H3"/>
    <mergeCell ref="AK2:AM2"/>
    <mergeCell ref="AH2:AJ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7"/>
  <sheetViews>
    <sheetView zoomScaleNormal="100" workbookViewId="0">
      <selection activeCell="P19" sqref="P19"/>
    </sheetView>
  </sheetViews>
  <sheetFormatPr defaultRowHeight="15" x14ac:dyDescent="0.25"/>
  <cols>
    <col min="1" max="1" width="9.140625" style="1"/>
    <col min="2" max="2" width="37.85546875" style="2" customWidth="1"/>
    <col min="3" max="3" width="12.7109375" style="2" customWidth="1"/>
    <col min="4" max="4" width="12.85546875" style="2" customWidth="1"/>
    <col min="5" max="5" width="20.7109375" style="2" customWidth="1"/>
    <col min="6" max="6" width="17" style="2" customWidth="1"/>
    <col min="7" max="7" width="40.42578125" style="2" customWidth="1"/>
    <col min="8" max="8" width="16.85546875" style="1" customWidth="1"/>
    <col min="9" max="20" width="15.28515625" customWidth="1"/>
  </cols>
  <sheetData>
    <row r="1" spans="1:20" ht="15.75" thickBot="1" x14ac:dyDescent="0.3"/>
    <row r="2" spans="1:20" s="3" customFormat="1" ht="15.75" customHeight="1" thickBot="1" x14ac:dyDescent="0.3">
      <c r="A2" s="156"/>
      <c r="B2" s="158" t="s">
        <v>364</v>
      </c>
      <c r="C2" s="161" t="s">
        <v>158</v>
      </c>
      <c r="D2" s="161" t="s">
        <v>160</v>
      </c>
      <c r="E2" s="161" t="s">
        <v>161</v>
      </c>
      <c r="F2" s="161" t="s">
        <v>162</v>
      </c>
      <c r="G2" s="161" t="s">
        <v>163</v>
      </c>
      <c r="H2" s="166" t="s">
        <v>327</v>
      </c>
      <c r="I2" s="98" t="s">
        <v>0</v>
      </c>
      <c r="J2" s="99" t="s">
        <v>1</v>
      </c>
      <c r="K2" s="99" t="s">
        <v>2</v>
      </c>
      <c r="L2" s="99" t="s">
        <v>3</v>
      </c>
      <c r="M2" s="99" t="s">
        <v>4</v>
      </c>
      <c r="N2" s="99" t="s">
        <v>5</v>
      </c>
      <c r="O2" s="99" t="s">
        <v>6</v>
      </c>
      <c r="P2" s="99" t="s">
        <v>7</v>
      </c>
      <c r="Q2" s="99" t="s">
        <v>8</v>
      </c>
      <c r="R2" s="99" t="s">
        <v>9</v>
      </c>
      <c r="S2" s="99" t="s">
        <v>10</v>
      </c>
      <c r="T2" s="99" t="s">
        <v>11</v>
      </c>
    </row>
    <row r="3" spans="1:20" s="1" customFormat="1" ht="44.25" customHeight="1" thickBot="1" x14ac:dyDescent="0.3">
      <c r="A3" s="157"/>
      <c r="B3" s="165"/>
      <c r="C3" s="162"/>
      <c r="D3" s="162"/>
      <c r="E3" s="162"/>
      <c r="F3" s="162"/>
      <c r="G3" s="162"/>
      <c r="H3" s="167"/>
      <c r="I3" s="33" t="s">
        <v>12</v>
      </c>
      <c r="J3" s="6" t="s">
        <v>12</v>
      </c>
      <c r="K3" s="6" t="s">
        <v>12</v>
      </c>
      <c r="L3" s="6" t="s">
        <v>12</v>
      </c>
      <c r="M3" s="6" t="s">
        <v>12</v>
      </c>
      <c r="N3" s="6" t="s">
        <v>12</v>
      </c>
      <c r="O3" s="6" t="s">
        <v>12</v>
      </c>
      <c r="P3" s="6" t="s">
        <v>12</v>
      </c>
      <c r="Q3" s="6" t="s">
        <v>12</v>
      </c>
      <c r="R3" s="127" t="s">
        <v>12</v>
      </c>
      <c r="S3" s="127" t="s">
        <v>12</v>
      </c>
      <c r="T3" s="127" t="s">
        <v>12</v>
      </c>
    </row>
    <row r="4" spans="1:20" x14ac:dyDescent="0.25">
      <c r="A4" s="7">
        <v>1</v>
      </c>
      <c r="B4" s="8" t="s">
        <v>159</v>
      </c>
      <c r="C4" s="34">
        <v>14.9</v>
      </c>
      <c r="D4" s="51" t="s">
        <v>164</v>
      </c>
      <c r="E4" s="53">
        <v>39661</v>
      </c>
      <c r="F4" s="54">
        <v>39661</v>
      </c>
      <c r="G4" s="8" t="s">
        <v>175</v>
      </c>
      <c r="H4" s="12">
        <f>SUM(I4:T4)</f>
        <v>2287552.3199999994</v>
      </c>
      <c r="I4" s="35">
        <v>190629.36</v>
      </c>
      <c r="J4" s="35">
        <v>190629.36</v>
      </c>
      <c r="K4" s="35">
        <v>190629.36</v>
      </c>
      <c r="L4" s="146">
        <v>190629.36</v>
      </c>
      <c r="M4" s="146">
        <v>190629.36</v>
      </c>
      <c r="N4" s="146">
        <v>190629.36</v>
      </c>
      <c r="O4" s="146">
        <v>190629.36</v>
      </c>
      <c r="P4" s="146">
        <v>190629.36</v>
      </c>
      <c r="Q4" s="146">
        <v>190629.36</v>
      </c>
      <c r="R4" s="146">
        <v>190629.36</v>
      </c>
      <c r="S4" s="146">
        <v>190629.36</v>
      </c>
      <c r="T4" s="146">
        <v>190629.36</v>
      </c>
    </row>
    <row r="5" spans="1:20" x14ac:dyDescent="0.25">
      <c r="A5" s="13">
        <v>2</v>
      </c>
      <c r="B5" s="14" t="s">
        <v>363</v>
      </c>
      <c r="C5" s="36">
        <v>832.3</v>
      </c>
      <c r="D5" s="51" t="s">
        <v>164</v>
      </c>
      <c r="E5" s="50" t="s">
        <v>525</v>
      </c>
      <c r="F5" s="49">
        <v>41541</v>
      </c>
      <c r="G5" s="8" t="s">
        <v>519</v>
      </c>
      <c r="H5" s="12">
        <f t="shared" ref="H5:H6" si="0">SUM(I5:T5)</f>
        <v>21286904.760000002</v>
      </c>
      <c r="I5" s="37">
        <v>1773908.73</v>
      </c>
      <c r="J5" s="37">
        <v>1773908.73</v>
      </c>
      <c r="K5" s="37">
        <v>1773908.73</v>
      </c>
      <c r="L5" s="147">
        <v>1773908.73</v>
      </c>
      <c r="M5" s="147">
        <v>1773908.73</v>
      </c>
      <c r="N5" s="147">
        <v>1773908.73</v>
      </c>
      <c r="O5" s="147">
        <v>1773908.73</v>
      </c>
      <c r="P5" s="147">
        <v>1773908.73</v>
      </c>
      <c r="Q5" s="147">
        <v>1773908.73</v>
      </c>
      <c r="R5" s="147">
        <v>1773908.73</v>
      </c>
      <c r="S5" s="147">
        <v>1773908.73</v>
      </c>
      <c r="T5" s="147">
        <v>1773908.73</v>
      </c>
    </row>
    <row r="6" spans="1:20" ht="15.75" thickBot="1" x14ac:dyDescent="0.3">
      <c r="A6" s="29">
        <v>3</v>
      </c>
      <c r="B6" s="21" t="s">
        <v>527</v>
      </c>
      <c r="C6" s="38">
        <v>23</v>
      </c>
      <c r="D6" s="42" t="s">
        <v>164</v>
      </c>
      <c r="E6" s="55">
        <v>41541</v>
      </c>
      <c r="F6" s="55">
        <v>41541</v>
      </c>
      <c r="G6" s="52" t="s">
        <v>328</v>
      </c>
      <c r="H6" s="12">
        <f t="shared" si="0"/>
        <v>5162556.96</v>
      </c>
      <c r="I6" s="39">
        <v>430213.08</v>
      </c>
      <c r="J6" s="39">
        <v>430213.08</v>
      </c>
      <c r="K6" s="39">
        <v>430213.08</v>
      </c>
      <c r="L6" s="148">
        <v>430213.08</v>
      </c>
      <c r="M6" s="148">
        <v>430213.08</v>
      </c>
      <c r="N6" s="148">
        <v>430213.08</v>
      </c>
      <c r="O6" s="148">
        <v>430213.08</v>
      </c>
      <c r="P6" s="148">
        <v>430213.08</v>
      </c>
      <c r="Q6" s="148">
        <v>430213.08</v>
      </c>
      <c r="R6" s="148">
        <v>430213.08</v>
      </c>
      <c r="S6" s="148">
        <v>430213.08</v>
      </c>
      <c r="T6" s="148">
        <v>430213.08</v>
      </c>
    </row>
    <row r="7" spans="1:20" ht="15.75" thickBot="1" x14ac:dyDescent="0.3">
      <c r="C7" s="88">
        <f>SUM(C4:C6)</f>
        <v>870.19999999999993</v>
      </c>
      <c r="G7" s="65" t="s">
        <v>365</v>
      </c>
      <c r="H7" s="141">
        <f t="shared" ref="H7:T7" si="1">SUM(H4:H6)</f>
        <v>28737014.040000003</v>
      </c>
      <c r="I7" s="81">
        <f t="shared" si="1"/>
        <v>2394751.17</v>
      </c>
      <c r="J7" s="81">
        <f t="shared" si="1"/>
        <v>2394751.17</v>
      </c>
      <c r="K7" s="81">
        <f t="shared" si="1"/>
        <v>2394751.17</v>
      </c>
      <c r="L7" s="81">
        <f t="shared" si="1"/>
        <v>2394751.17</v>
      </c>
      <c r="M7" s="81">
        <f t="shared" si="1"/>
        <v>2394751.17</v>
      </c>
      <c r="N7" s="81">
        <f t="shared" si="1"/>
        <v>2394751.17</v>
      </c>
      <c r="O7" s="81">
        <f t="shared" si="1"/>
        <v>2394751.17</v>
      </c>
      <c r="P7" s="81">
        <f t="shared" si="1"/>
        <v>2394751.17</v>
      </c>
      <c r="Q7" s="81">
        <f t="shared" si="1"/>
        <v>2394751.17</v>
      </c>
      <c r="R7" s="81">
        <f t="shared" si="1"/>
        <v>2394751.17</v>
      </c>
      <c r="S7" s="81">
        <f t="shared" si="1"/>
        <v>2394751.17</v>
      </c>
      <c r="T7" s="81">
        <f t="shared" si="1"/>
        <v>2394751.17</v>
      </c>
    </row>
    <row r="9" spans="1:20" x14ac:dyDescent="0.25">
      <c r="I9" s="120"/>
      <c r="J9" s="120"/>
      <c r="N9" s="120"/>
    </row>
    <row r="10" spans="1:20" x14ac:dyDescent="0.25">
      <c r="I10" s="120"/>
      <c r="J10" s="120"/>
    </row>
    <row r="11" spans="1:20" x14ac:dyDescent="0.25">
      <c r="I11" s="120"/>
      <c r="J11" s="120"/>
    </row>
    <row r="12" spans="1:20" x14ac:dyDescent="0.25">
      <c r="I12" s="120"/>
      <c r="J12" s="120"/>
      <c r="R12" s="121"/>
    </row>
    <row r="13" spans="1:20" x14ac:dyDescent="0.25">
      <c r="I13" s="123"/>
      <c r="J13" s="123"/>
    </row>
    <row r="15" spans="1:20" x14ac:dyDescent="0.25">
      <c r="I15" s="123"/>
      <c r="J15" s="123"/>
    </row>
    <row r="17" spans="9:10" x14ac:dyDescent="0.25">
      <c r="I17" s="120"/>
      <c r="J17" s="120"/>
    </row>
  </sheetData>
  <mergeCells count="8">
    <mergeCell ref="A2:A3"/>
    <mergeCell ref="B2:B3"/>
    <mergeCell ref="C2:C3"/>
    <mergeCell ref="H2:H3"/>
    <mergeCell ref="D2:D3"/>
    <mergeCell ref="E2:E3"/>
    <mergeCell ref="F2:F3"/>
    <mergeCell ref="G2:G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KES</vt:lpstr>
      <vt:lpstr>AER</vt:lpstr>
      <vt:lpstr>Jaudas_maksa</vt:lpstr>
    </vt:vector>
  </TitlesOfParts>
  <Company>Latvenergo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Toms Tinkuss</dc:creator>
  <cp:lastModifiedBy>Roberts Meijers</cp:lastModifiedBy>
  <dcterms:created xsi:type="dcterms:W3CDTF">2015-02-13T09:07:48Z</dcterms:created>
  <dcterms:modified xsi:type="dcterms:W3CDTF">2023-02-15T12:46:27Z</dcterms:modified>
</cp:coreProperties>
</file>