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s.berzins\Desktop\"/>
    </mc:Choice>
  </mc:AlternateContent>
  <xr:revisionPtr revIDLastSave="0" documentId="13_ncr:1_{5DBE4985-7FAE-4DD1-8319-4BF125B560C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KES" sheetId="2" r:id="rId1"/>
    <sheet name="AER" sheetId="1" r:id="rId2"/>
    <sheet name="Jaudas_maksa" sheetId="3" r:id="rId3"/>
  </sheets>
  <definedNames>
    <definedName name="_xlnm._FilterDatabase" localSheetId="1" hidden="1">AER!$A$3:$AV$51</definedName>
    <definedName name="_xlnm._FilterDatabase" localSheetId="2" hidden="1">Jaudas_maksa!$B$3:$K$3</definedName>
    <definedName name="_xlnm._FilterDatabase" localSheetId="0" hidden="1">KES!$A$2:$AV$47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  <c r="AV198" i="1"/>
  <c r="AU198" i="1"/>
  <c r="D47" i="2" l="1"/>
  <c r="I10" i="2"/>
  <c r="L10" i="2"/>
  <c r="H7" i="3"/>
  <c r="K10" i="2" l="1"/>
  <c r="AB47" i="2"/>
  <c r="AC47" i="2"/>
  <c r="I103" i="1" l="1"/>
  <c r="J103" i="1"/>
  <c r="L103" i="1"/>
  <c r="D218" i="1"/>
  <c r="K103" i="1" l="1"/>
  <c r="D271" i="1"/>
  <c r="D87" i="1"/>
  <c r="D51" i="1"/>
  <c r="AL271" i="1" l="1"/>
  <c r="AK271" i="1"/>
  <c r="I72" i="1" l="1"/>
  <c r="J72" i="1"/>
  <c r="L72" i="1"/>
  <c r="I73" i="1"/>
  <c r="I74" i="1"/>
  <c r="J74" i="1"/>
  <c r="L74" i="1"/>
  <c r="I75" i="1"/>
  <c r="J75" i="1"/>
  <c r="L75" i="1"/>
  <c r="I76" i="1"/>
  <c r="J76" i="1"/>
  <c r="L76" i="1"/>
  <c r="I77" i="1"/>
  <c r="J77" i="1"/>
  <c r="L77" i="1"/>
  <c r="L73" i="1"/>
  <c r="J73" i="1"/>
  <c r="K73" i="1" l="1"/>
  <c r="K72" i="1"/>
  <c r="K74" i="1"/>
  <c r="K77" i="1"/>
  <c r="K75" i="1"/>
  <c r="K76" i="1"/>
  <c r="AK51" i="1" l="1"/>
  <c r="AK87" i="1"/>
  <c r="AK218" i="1"/>
  <c r="I4" i="1" l="1"/>
  <c r="Y47" i="2" l="1"/>
  <c r="Z47" i="2"/>
  <c r="AP218" i="1" l="1"/>
  <c r="AS271" i="1"/>
  <c r="L16" i="1"/>
  <c r="AS87" i="1"/>
  <c r="AP51" i="1"/>
  <c r="AT51" i="1"/>
  <c r="AQ51" i="1"/>
  <c r="AU51" i="1"/>
  <c r="AV218" i="1"/>
  <c r="AR218" i="1"/>
  <c r="AN218" i="1"/>
  <c r="AR87" i="1"/>
  <c r="AN51" i="1"/>
  <c r="AR51" i="1"/>
  <c r="AV51" i="1"/>
  <c r="AU87" i="1"/>
  <c r="AO87" i="1"/>
  <c r="AU271" i="1"/>
  <c r="AQ271" i="1"/>
  <c r="AS218" i="1"/>
  <c r="AO218" i="1"/>
  <c r="AO271" i="1"/>
  <c r="AO51" i="1"/>
  <c r="AS51" i="1"/>
  <c r="AV271" i="1"/>
  <c r="AR271" i="1"/>
  <c r="AN271" i="1"/>
  <c r="AQ87" i="1"/>
  <c r="AT218" i="1"/>
  <c r="AU218" i="1"/>
  <c r="AQ218" i="1"/>
  <c r="AP87" i="1"/>
  <c r="AT271" i="1"/>
  <c r="AP271" i="1"/>
  <c r="AV87" i="1"/>
  <c r="AN87" i="1"/>
  <c r="AT87" i="1"/>
  <c r="AV272" i="1" l="1"/>
  <c r="AO272" i="1"/>
  <c r="AU272" i="1"/>
  <c r="AT272" i="1"/>
  <c r="AN272" i="1"/>
  <c r="AS272" i="1"/>
  <c r="AQ272" i="1"/>
  <c r="AP272" i="1"/>
  <c r="AR272" i="1"/>
  <c r="AD51" i="1" l="1"/>
  <c r="P47" i="2" l="1"/>
  <c r="P87" i="1" l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E51" i="1"/>
  <c r="AF51" i="1"/>
  <c r="AG51" i="1"/>
  <c r="AH51" i="1"/>
  <c r="AI51" i="1"/>
  <c r="AJ51" i="1"/>
  <c r="AL51" i="1"/>
  <c r="AM51" i="1"/>
  <c r="M87" i="1" l="1"/>
  <c r="N87" i="1"/>
  <c r="O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L87" i="1"/>
  <c r="AM87" i="1"/>
  <c r="H5" i="3" l="1"/>
  <c r="H6" i="3"/>
  <c r="H4" i="3"/>
  <c r="L31" i="2" l="1"/>
  <c r="L40" i="2"/>
  <c r="I45" i="2"/>
  <c r="I32" i="2"/>
  <c r="I22" i="2"/>
  <c r="I18" i="2"/>
  <c r="I43" i="2"/>
  <c r="I29" i="2"/>
  <c r="I23" i="2"/>
  <c r="I19" i="2"/>
  <c r="I7" i="2"/>
  <c r="I42" i="2"/>
  <c r="I37" i="2"/>
  <c r="I34" i="2"/>
  <c r="I28" i="2"/>
  <c r="I26" i="2"/>
  <c r="I15" i="2"/>
  <c r="I14" i="2"/>
  <c r="I6" i="2"/>
  <c r="I38" i="2"/>
  <c r="I40" i="2"/>
  <c r="I39" i="2"/>
  <c r="I35" i="2"/>
  <c r="I30" i="2"/>
  <c r="I27" i="2"/>
  <c r="I24" i="2"/>
  <c r="I16" i="2"/>
  <c r="I12" i="2"/>
  <c r="I11" i="2"/>
  <c r="I8" i="2"/>
  <c r="I5" i="2"/>
  <c r="I270" i="1"/>
  <c r="I46" i="2"/>
  <c r="I44" i="2"/>
  <c r="I41" i="2"/>
  <c r="I36" i="2"/>
  <c r="I33" i="2"/>
  <c r="I31" i="2"/>
  <c r="I25" i="2"/>
  <c r="I21" i="2"/>
  <c r="I20" i="2"/>
  <c r="I17" i="2"/>
  <c r="I13" i="2"/>
  <c r="I9" i="2"/>
  <c r="L13" i="2" l="1"/>
  <c r="L36" i="2"/>
  <c r="L41" i="2"/>
  <c r="L12" i="2"/>
  <c r="L46" i="2"/>
  <c r="L35" i="2"/>
  <c r="L17" i="2"/>
  <c r="L16" i="2"/>
  <c r="L27" i="2"/>
  <c r="L11" i="2"/>
  <c r="L44" i="2"/>
  <c r="L8" i="2"/>
  <c r="L7" i="2"/>
  <c r="L18" i="2"/>
  <c r="L21" i="2"/>
  <c r="L23" i="2"/>
  <c r="L20" i="2"/>
  <c r="L29" i="2"/>
  <c r="L6" i="2"/>
  <c r="L37" i="2"/>
  <c r="L30" i="2"/>
  <c r="L25" i="2"/>
  <c r="L28" i="2"/>
  <c r="L14" i="2"/>
  <c r="L22" i="2"/>
  <c r="L32" i="2"/>
  <c r="L42" i="2"/>
  <c r="L270" i="1"/>
  <c r="L26" i="2"/>
  <c r="L5" i="2"/>
  <c r="L39" i="2"/>
  <c r="L38" i="2"/>
  <c r="L43" i="2"/>
  <c r="L19" i="2"/>
  <c r="L24" i="2"/>
  <c r="L9" i="2"/>
  <c r="L15" i="2"/>
  <c r="L34" i="2"/>
  <c r="L45" i="2"/>
  <c r="L33" i="2"/>
  <c r="I64" i="1" l="1"/>
  <c r="J64" i="1"/>
  <c r="L64" i="1"/>
  <c r="K64" i="1" l="1"/>
  <c r="I61" i="1" l="1"/>
  <c r="J61" i="1"/>
  <c r="L61" i="1"/>
  <c r="K61" i="1" l="1"/>
  <c r="L204" i="1"/>
  <c r="J204" i="1"/>
  <c r="I204" i="1"/>
  <c r="I62" i="1"/>
  <c r="J62" i="1"/>
  <c r="L62" i="1"/>
  <c r="I63" i="1"/>
  <c r="J63" i="1"/>
  <c r="L63" i="1"/>
  <c r="I65" i="1"/>
  <c r="J65" i="1"/>
  <c r="L65" i="1"/>
  <c r="I66" i="1"/>
  <c r="J66" i="1"/>
  <c r="L66" i="1"/>
  <c r="I67" i="1"/>
  <c r="J67" i="1"/>
  <c r="L67" i="1"/>
  <c r="I68" i="1"/>
  <c r="J68" i="1"/>
  <c r="L68" i="1"/>
  <c r="I69" i="1"/>
  <c r="J69" i="1"/>
  <c r="L69" i="1"/>
  <c r="K204" i="1" l="1"/>
  <c r="K63" i="1"/>
  <c r="K69" i="1"/>
  <c r="K67" i="1"/>
  <c r="K66" i="1"/>
  <c r="K68" i="1"/>
  <c r="K65" i="1"/>
  <c r="K62" i="1"/>
  <c r="J19" i="2" l="1"/>
  <c r="J18" i="2"/>
  <c r="J17" i="2"/>
  <c r="J15" i="2"/>
  <c r="L70" i="1" l="1"/>
  <c r="L71" i="1"/>
  <c r="L178" i="1"/>
  <c r="I249" i="1"/>
  <c r="J249" i="1"/>
  <c r="L249" i="1"/>
  <c r="I85" i="1"/>
  <c r="J85" i="1"/>
  <c r="L85" i="1"/>
  <c r="L36" i="1"/>
  <c r="I60" i="1"/>
  <c r="J60" i="1"/>
  <c r="L60" i="1"/>
  <c r="L4" i="1"/>
  <c r="L5" i="1"/>
  <c r="L6" i="1"/>
  <c r="L7" i="1"/>
  <c r="L8" i="1"/>
  <c r="L9" i="1"/>
  <c r="L10" i="1"/>
  <c r="L11" i="1"/>
  <c r="L12" i="1"/>
  <c r="L13" i="1"/>
  <c r="L50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J22" i="1"/>
  <c r="I22" i="1"/>
  <c r="C8" i="3"/>
  <c r="I42" i="1"/>
  <c r="J42" i="1"/>
  <c r="I84" i="1"/>
  <c r="J84" i="1"/>
  <c r="L84" i="1"/>
  <c r="I55" i="1"/>
  <c r="J55" i="1"/>
  <c r="L55" i="1"/>
  <c r="I53" i="1"/>
  <c r="J53" i="1"/>
  <c r="L53" i="1"/>
  <c r="I56" i="1"/>
  <c r="J56" i="1"/>
  <c r="L56" i="1"/>
  <c r="I57" i="1"/>
  <c r="J57" i="1"/>
  <c r="L57" i="1"/>
  <c r="I58" i="1"/>
  <c r="J58" i="1"/>
  <c r="L58" i="1"/>
  <c r="I59" i="1"/>
  <c r="J59" i="1"/>
  <c r="L59" i="1"/>
  <c r="I70" i="1"/>
  <c r="J70" i="1"/>
  <c r="I71" i="1"/>
  <c r="J71" i="1"/>
  <c r="I78" i="1"/>
  <c r="J78" i="1"/>
  <c r="L78" i="1"/>
  <c r="I79" i="1"/>
  <c r="J79" i="1"/>
  <c r="L79" i="1"/>
  <c r="I80" i="1"/>
  <c r="J80" i="1"/>
  <c r="L80" i="1"/>
  <c r="I81" i="1"/>
  <c r="J81" i="1"/>
  <c r="L81" i="1"/>
  <c r="I82" i="1"/>
  <c r="J82" i="1"/>
  <c r="L82" i="1"/>
  <c r="I83" i="1"/>
  <c r="J83" i="1"/>
  <c r="L83" i="1"/>
  <c r="I86" i="1"/>
  <c r="J86" i="1"/>
  <c r="L86" i="1"/>
  <c r="I28" i="1"/>
  <c r="J28" i="1"/>
  <c r="O8" i="3"/>
  <c r="P8" i="3"/>
  <c r="Q8" i="3"/>
  <c r="R8" i="3"/>
  <c r="S8" i="3"/>
  <c r="T8" i="3"/>
  <c r="AE218" i="1"/>
  <c r="AF218" i="1"/>
  <c r="AG218" i="1"/>
  <c r="AH218" i="1"/>
  <c r="AI218" i="1"/>
  <c r="AJ218" i="1"/>
  <c r="AL218" i="1"/>
  <c r="AM218" i="1"/>
  <c r="AE271" i="1"/>
  <c r="AF271" i="1"/>
  <c r="AG271" i="1"/>
  <c r="AH271" i="1"/>
  <c r="AI271" i="1"/>
  <c r="AJ271" i="1"/>
  <c r="AM271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50" i="1"/>
  <c r="J50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3" i="1"/>
  <c r="J23" i="1"/>
  <c r="I24" i="1"/>
  <c r="J24" i="1"/>
  <c r="I25" i="1"/>
  <c r="J25" i="1"/>
  <c r="I26" i="1"/>
  <c r="J26" i="1"/>
  <c r="I27" i="1"/>
  <c r="J27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4" i="1"/>
  <c r="J54" i="1"/>
  <c r="L54" i="1"/>
  <c r="I89" i="1"/>
  <c r="J89" i="1"/>
  <c r="L89" i="1"/>
  <c r="I90" i="1"/>
  <c r="J90" i="1"/>
  <c r="L90" i="1"/>
  <c r="I91" i="1"/>
  <c r="J91" i="1"/>
  <c r="L91" i="1"/>
  <c r="I92" i="1"/>
  <c r="J92" i="1"/>
  <c r="L92" i="1"/>
  <c r="I93" i="1"/>
  <c r="J93" i="1"/>
  <c r="L93" i="1"/>
  <c r="I94" i="1"/>
  <c r="J94" i="1"/>
  <c r="L94" i="1"/>
  <c r="I96" i="1"/>
  <c r="J96" i="1"/>
  <c r="L96" i="1"/>
  <c r="I97" i="1"/>
  <c r="J97" i="1"/>
  <c r="L97" i="1"/>
  <c r="I98" i="1"/>
  <c r="J98" i="1"/>
  <c r="L98" i="1"/>
  <c r="I99" i="1"/>
  <c r="J99" i="1"/>
  <c r="L99" i="1"/>
  <c r="I100" i="1"/>
  <c r="J100" i="1"/>
  <c r="L100" i="1"/>
  <c r="I101" i="1"/>
  <c r="J101" i="1"/>
  <c r="L101" i="1"/>
  <c r="I102" i="1"/>
  <c r="J102" i="1"/>
  <c r="L102" i="1"/>
  <c r="I104" i="1"/>
  <c r="J104" i="1"/>
  <c r="L104" i="1"/>
  <c r="I105" i="1"/>
  <c r="J105" i="1"/>
  <c r="L105" i="1"/>
  <c r="I106" i="1"/>
  <c r="J106" i="1"/>
  <c r="L106" i="1"/>
  <c r="I107" i="1"/>
  <c r="J107" i="1"/>
  <c r="L107" i="1"/>
  <c r="I108" i="1"/>
  <c r="J108" i="1"/>
  <c r="L108" i="1"/>
  <c r="I109" i="1"/>
  <c r="J109" i="1"/>
  <c r="L109" i="1"/>
  <c r="I110" i="1"/>
  <c r="J110" i="1"/>
  <c r="L110" i="1"/>
  <c r="I111" i="1"/>
  <c r="J111" i="1"/>
  <c r="L111" i="1"/>
  <c r="I112" i="1"/>
  <c r="J112" i="1"/>
  <c r="L112" i="1"/>
  <c r="I113" i="1"/>
  <c r="J113" i="1"/>
  <c r="L113" i="1"/>
  <c r="I114" i="1"/>
  <c r="J114" i="1"/>
  <c r="L114" i="1"/>
  <c r="I115" i="1"/>
  <c r="J115" i="1"/>
  <c r="L115" i="1"/>
  <c r="I116" i="1"/>
  <c r="J116" i="1"/>
  <c r="L116" i="1"/>
  <c r="I117" i="1"/>
  <c r="J117" i="1"/>
  <c r="L117" i="1"/>
  <c r="I118" i="1"/>
  <c r="J118" i="1"/>
  <c r="L118" i="1"/>
  <c r="I119" i="1"/>
  <c r="J119" i="1"/>
  <c r="L119" i="1"/>
  <c r="I120" i="1"/>
  <c r="J120" i="1"/>
  <c r="L120" i="1"/>
  <c r="I121" i="1"/>
  <c r="J121" i="1"/>
  <c r="L121" i="1"/>
  <c r="I122" i="1"/>
  <c r="J122" i="1"/>
  <c r="L122" i="1"/>
  <c r="I123" i="1"/>
  <c r="J123" i="1"/>
  <c r="L123" i="1"/>
  <c r="I124" i="1"/>
  <c r="J124" i="1"/>
  <c r="L124" i="1"/>
  <c r="I125" i="1"/>
  <c r="J125" i="1"/>
  <c r="L125" i="1"/>
  <c r="I126" i="1"/>
  <c r="J126" i="1"/>
  <c r="L126" i="1"/>
  <c r="I127" i="1"/>
  <c r="J127" i="1"/>
  <c r="L127" i="1"/>
  <c r="I128" i="1"/>
  <c r="J128" i="1"/>
  <c r="L128" i="1"/>
  <c r="I129" i="1"/>
  <c r="J129" i="1"/>
  <c r="L129" i="1"/>
  <c r="I130" i="1"/>
  <c r="J130" i="1"/>
  <c r="L130" i="1"/>
  <c r="I131" i="1"/>
  <c r="J131" i="1"/>
  <c r="L131" i="1"/>
  <c r="I132" i="1"/>
  <c r="J132" i="1"/>
  <c r="L132" i="1"/>
  <c r="I133" i="1"/>
  <c r="J133" i="1"/>
  <c r="L133" i="1"/>
  <c r="I134" i="1"/>
  <c r="J134" i="1"/>
  <c r="L134" i="1"/>
  <c r="I135" i="1"/>
  <c r="J135" i="1"/>
  <c r="L135" i="1"/>
  <c r="I136" i="1"/>
  <c r="J136" i="1"/>
  <c r="L136" i="1"/>
  <c r="I137" i="1"/>
  <c r="J137" i="1"/>
  <c r="L137" i="1"/>
  <c r="I138" i="1"/>
  <c r="J138" i="1"/>
  <c r="L138" i="1"/>
  <c r="I139" i="1"/>
  <c r="J139" i="1"/>
  <c r="L139" i="1"/>
  <c r="I140" i="1"/>
  <c r="J140" i="1"/>
  <c r="L140" i="1"/>
  <c r="I141" i="1"/>
  <c r="J141" i="1"/>
  <c r="L141" i="1"/>
  <c r="I142" i="1"/>
  <c r="J142" i="1"/>
  <c r="L142" i="1"/>
  <c r="I143" i="1"/>
  <c r="J143" i="1"/>
  <c r="L143" i="1"/>
  <c r="I144" i="1"/>
  <c r="J144" i="1"/>
  <c r="L144" i="1"/>
  <c r="I145" i="1"/>
  <c r="J145" i="1"/>
  <c r="L145" i="1"/>
  <c r="I146" i="1"/>
  <c r="J146" i="1"/>
  <c r="L146" i="1"/>
  <c r="I147" i="1"/>
  <c r="J147" i="1"/>
  <c r="L147" i="1"/>
  <c r="I148" i="1"/>
  <c r="J148" i="1"/>
  <c r="L148" i="1"/>
  <c r="I149" i="1"/>
  <c r="J149" i="1"/>
  <c r="L149" i="1"/>
  <c r="I150" i="1"/>
  <c r="J150" i="1"/>
  <c r="L150" i="1"/>
  <c r="I151" i="1"/>
  <c r="J151" i="1"/>
  <c r="L151" i="1"/>
  <c r="I152" i="1"/>
  <c r="J152" i="1"/>
  <c r="L152" i="1"/>
  <c r="I153" i="1"/>
  <c r="J153" i="1"/>
  <c r="L153" i="1"/>
  <c r="I154" i="1"/>
  <c r="J154" i="1"/>
  <c r="L154" i="1"/>
  <c r="I155" i="1"/>
  <c r="J155" i="1"/>
  <c r="L155" i="1"/>
  <c r="I156" i="1"/>
  <c r="J156" i="1"/>
  <c r="L156" i="1"/>
  <c r="I157" i="1"/>
  <c r="J157" i="1"/>
  <c r="L157" i="1"/>
  <c r="I95" i="1"/>
  <c r="J95" i="1"/>
  <c r="L95" i="1"/>
  <c r="I158" i="1"/>
  <c r="J158" i="1"/>
  <c r="L158" i="1"/>
  <c r="I159" i="1"/>
  <c r="J159" i="1"/>
  <c r="L159" i="1"/>
  <c r="I160" i="1"/>
  <c r="J160" i="1"/>
  <c r="L160" i="1"/>
  <c r="I161" i="1"/>
  <c r="J161" i="1"/>
  <c r="L161" i="1"/>
  <c r="I162" i="1"/>
  <c r="J162" i="1"/>
  <c r="L162" i="1"/>
  <c r="I163" i="1"/>
  <c r="J163" i="1"/>
  <c r="L163" i="1"/>
  <c r="I164" i="1"/>
  <c r="J164" i="1"/>
  <c r="L164" i="1"/>
  <c r="I165" i="1"/>
  <c r="J165" i="1"/>
  <c r="L165" i="1"/>
  <c r="I166" i="1"/>
  <c r="J166" i="1"/>
  <c r="L166" i="1"/>
  <c r="I167" i="1"/>
  <c r="J167" i="1"/>
  <c r="L167" i="1"/>
  <c r="I168" i="1"/>
  <c r="J168" i="1"/>
  <c r="L168" i="1"/>
  <c r="I169" i="1"/>
  <c r="J169" i="1"/>
  <c r="L169" i="1"/>
  <c r="I170" i="1"/>
  <c r="J170" i="1"/>
  <c r="L170" i="1"/>
  <c r="I171" i="1"/>
  <c r="J171" i="1"/>
  <c r="L171" i="1"/>
  <c r="I172" i="1"/>
  <c r="J172" i="1"/>
  <c r="L172" i="1"/>
  <c r="I173" i="1"/>
  <c r="J173" i="1"/>
  <c r="L173" i="1"/>
  <c r="I174" i="1"/>
  <c r="J174" i="1"/>
  <c r="L174" i="1"/>
  <c r="I175" i="1"/>
  <c r="J175" i="1"/>
  <c r="L175" i="1"/>
  <c r="I176" i="1"/>
  <c r="J176" i="1"/>
  <c r="L176" i="1"/>
  <c r="I177" i="1"/>
  <c r="J177" i="1"/>
  <c r="L177" i="1"/>
  <c r="I178" i="1"/>
  <c r="J178" i="1"/>
  <c r="I179" i="1"/>
  <c r="J179" i="1"/>
  <c r="L179" i="1"/>
  <c r="I180" i="1"/>
  <c r="J180" i="1"/>
  <c r="L180" i="1"/>
  <c r="I181" i="1"/>
  <c r="J181" i="1"/>
  <c r="L181" i="1"/>
  <c r="I182" i="1"/>
  <c r="J182" i="1"/>
  <c r="L182" i="1"/>
  <c r="I183" i="1"/>
  <c r="J183" i="1"/>
  <c r="L183" i="1"/>
  <c r="I184" i="1"/>
  <c r="J184" i="1"/>
  <c r="L184" i="1"/>
  <c r="I185" i="1"/>
  <c r="J185" i="1"/>
  <c r="L185" i="1"/>
  <c r="I186" i="1"/>
  <c r="J186" i="1"/>
  <c r="L186" i="1"/>
  <c r="I187" i="1"/>
  <c r="J187" i="1"/>
  <c r="L187" i="1"/>
  <c r="I188" i="1"/>
  <c r="J188" i="1"/>
  <c r="L188" i="1"/>
  <c r="I189" i="1"/>
  <c r="J189" i="1"/>
  <c r="L189" i="1"/>
  <c r="I190" i="1"/>
  <c r="J190" i="1"/>
  <c r="L190" i="1"/>
  <c r="I191" i="1"/>
  <c r="J191" i="1"/>
  <c r="L191" i="1"/>
  <c r="I192" i="1"/>
  <c r="J192" i="1"/>
  <c r="L192" i="1"/>
  <c r="I193" i="1"/>
  <c r="J193" i="1"/>
  <c r="L193" i="1"/>
  <c r="I194" i="1"/>
  <c r="J194" i="1"/>
  <c r="L194" i="1"/>
  <c r="I195" i="1"/>
  <c r="J195" i="1"/>
  <c r="L195" i="1"/>
  <c r="I196" i="1"/>
  <c r="J196" i="1"/>
  <c r="L196" i="1"/>
  <c r="I197" i="1"/>
  <c r="J197" i="1"/>
  <c r="L197" i="1"/>
  <c r="I198" i="1"/>
  <c r="J198" i="1"/>
  <c r="L198" i="1"/>
  <c r="I199" i="1"/>
  <c r="J199" i="1"/>
  <c r="L199" i="1"/>
  <c r="I200" i="1"/>
  <c r="J200" i="1"/>
  <c r="L200" i="1"/>
  <c r="I201" i="1"/>
  <c r="J201" i="1"/>
  <c r="L201" i="1"/>
  <c r="I202" i="1"/>
  <c r="J202" i="1"/>
  <c r="L202" i="1"/>
  <c r="I203" i="1"/>
  <c r="J203" i="1"/>
  <c r="L203" i="1"/>
  <c r="I205" i="1"/>
  <c r="J205" i="1"/>
  <c r="L205" i="1"/>
  <c r="I206" i="1"/>
  <c r="J206" i="1"/>
  <c r="L206" i="1"/>
  <c r="I207" i="1"/>
  <c r="J207" i="1"/>
  <c r="L207" i="1"/>
  <c r="I208" i="1"/>
  <c r="J208" i="1"/>
  <c r="L208" i="1"/>
  <c r="I209" i="1"/>
  <c r="J209" i="1"/>
  <c r="L209" i="1"/>
  <c r="I210" i="1"/>
  <c r="J210" i="1"/>
  <c r="L210" i="1"/>
  <c r="I211" i="1"/>
  <c r="J211" i="1"/>
  <c r="L211" i="1"/>
  <c r="I212" i="1"/>
  <c r="J212" i="1"/>
  <c r="L212" i="1"/>
  <c r="I213" i="1"/>
  <c r="J213" i="1"/>
  <c r="L213" i="1"/>
  <c r="I214" i="1"/>
  <c r="J214" i="1"/>
  <c r="L214" i="1"/>
  <c r="I215" i="1"/>
  <c r="J215" i="1"/>
  <c r="L215" i="1"/>
  <c r="I216" i="1"/>
  <c r="J216" i="1"/>
  <c r="L216" i="1"/>
  <c r="I217" i="1"/>
  <c r="J217" i="1"/>
  <c r="L217" i="1"/>
  <c r="I234" i="1"/>
  <c r="J234" i="1"/>
  <c r="L234" i="1"/>
  <c r="I220" i="1"/>
  <c r="J220" i="1"/>
  <c r="L220" i="1"/>
  <c r="I221" i="1"/>
  <c r="J221" i="1"/>
  <c r="L221" i="1"/>
  <c r="I222" i="1"/>
  <c r="J222" i="1"/>
  <c r="L222" i="1"/>
  <c r="I223" i="1"/>
  <c r="J223" i="1"/>
  <c r="L223" i="1"/>
  <c r="I224" i="1"/>
  <c r="J224" i="1"/>
  <c r="L224" i="1"/>
  <c r="I225" i="1"/>
  <c r="J225" i="1"/>
  <c r="L225" i="1"/>
  <c r="I226" i="1"/>
  <c r="J226" i="1"/>
  <c r="L226" i="1"/>
  <c r="I227" i="1"/>
  <c r="J227" i="1"/>
  <c r="L227" i="1"/>
  <c r="I228" i="1"/>
  <c r="J228" i="1"/>
  <c r="L228" i="1"/>
  <c r="I229" i="1"/>
  <c r="J229" i="1"/>
  <c r="L229" i="1"/>
  <c r="I230" i="1"/>
  <c r="J230" i="1"/>
  <c r="L230" i="1"/>
  <c r="I231" i="1"/>
  <c r="J231" i="1"/>
  <c r="L231" i="1"/>
  <c r="I232" i="1"/>
  <c r="J232" i="1"/>
  <c r="L232" i="1"/>
  <c r="I233" i="1"/>
  <c r="J233" i="1"/>
  <c r="L233" i="1"/>
  <c r="I236" i="1"/>
  <c r="J236" i="1"/>
  <c r="L236" i="1"/>
  <c r="I237" i="1"/>
  <c r="J237" i="1"/>
  <c r="L237" i="1"/>
  <c r="I235" i="1"/>
  <c r="J235" i="1"/>
  <c r="L235" i="1"/>
  <c r="I238" i="1"/>
  <c r="J238" i="1"/>
  <c r="L238" i="1"/>
  <c r="I239" i="1"/>
  <c r="J239" i="1"/>
  <c r="L239" i="1"/>
  <c r="I240" i="1"/>
  <c r="J240" i="1"/>
  <c r="L240" i="1"/>
  <c r="I241" i="1"/>
  <c r="J241" i="1"/>
  <c r="L241" i="1"/>
  <c r="I242" i="1"/>
  <c r="J242" i="1"/>
  <c r="L242" i="1"/>
  <c r="I243" i="1"/>
  <c r="J243" i="1"/>
  <c r="L243" i="1"/>
  <c r="I244" i="1"/>
  <c r="J244" i="1"/>
  <c r="L244" i="1"/>
  <c r="I245" i="1"/>
  <c r="J245" i="1"/>
  <c r="L245" i="1"/>
  <c r="I246" i="1"/>
  <c r="J246" i="1"/>
  <c r="L246" i="1"/>
  <c r="I247" i="1"/>
  <c r="J247" i="1"/>
  <c r="L247" i="1"/>
  <c r="I248" i="1"/>
  <c r="J248" i="1"/>
  <c r="L248" i="1"/>
  <c r="I250" i="1"/>
  <c r="J250" i="1"/>
  <c r="L250" i="1"/>
  <c r="I251" i="1"/>
  <c r="J251" i="1"/>
  <c r="L251" i="1"/>
  <c r="I252" i="1"/>
  <c r="J252" i="1"/>
  <c r="L252" i="1"/>
  <c r="I253" i="1"/>
  <c r="J253" i="1"/>
  <c r="L253" i="1"/>
  <c r="I254" i="1"/>
  <c r="J254" i="1"/>
  <c r="L254" i="1"/>
  <c r="I255" i="1"/>
  <c r="J255" i="1"/>
  <c r="L255" i="1"/>
  <c r="I256" i="1"/>
  <c r="J256" i="1"/>
  <c r="L256" i="1"/>
  <c r="I257" i="1"/>
  <c r="J257" i="1"/>
  <c r="L257" i="1"/>
  <c r="I258" i="1"/>
  <c r="J258" i="1"/>
  <c r="L258" i="1"/>
  <c r="I259" i="1"/>
  <c r="J259" i="1"/>
  <c r="L259" i="1"/>
  <c r="I260" i="1"/>
  <c r="J260" i="1"/>
  <c r="L260" i="1"/>
  <c r="I261" i="1"/>
  <c r="J261" i="1"/>
  <c r="L261" i="1"/>
  <c r="I262" i="1"/>
  <c r="J262" i="1"/>
  <c r="L262" i="1"/>
  <c r="I263" i="1"/>
  <c r="J263" i="1"/>
  <c r="L263" i="1"/>
  <c r="I264" i="1"/>
  <c r="J264" i="1"/>
  <c r="L264" i="1"/>
  <c r="I265" i="1"/>
  <c r="J265" i="1"/>
  <c r="L265" i="1"/>
  <c r="I266" i="1"/>
  <c r="J266" i="1"/>
  <c r="L266" i="1"/>
  <c r="I267" i="1"/>
  <c r="J267" i="1"/>
  <c r="L267" i="1"/>
  <c r="I268" i="1"/>
  <c r="J268" i="1"/>
  <c r="L268" i="1"/>
  <c r="I269" i="1"/>
  <c r="J269" i="1"/>
  <c r="L269" i="1"/>
  <c r="J270" i="1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I8" i="3"/>
  <c r="J8" i="3"/>
  <c r="K8" i="3"/>
  <c r="L8" i="3"/>
  <c r="M8" i="3"/>
  <c r="N8" i="3"/>
  <c r="M47" i="2"/>
  <c r="N47" i="2"/>
  <c r="O47" i="2"/>
  <c r="Q47" i="2"/>
  <c r="R47" i="2"/>
  <c r="S47" i="2"/>
  <c r="T47" i="2"/>
  <c r="U47" i="2"/>
  <c r="V47" i="2"/>
  <c r="W47" i="2"/>
  <c r="X47" i="2"/>
  <c r="AA47" i="2"/>
  <c r="AD47" i="2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J46" i="2"/>
  <c r="J45" i="2"/>
  <c r="J44" i="2"/>
  <c r="J43" i="2"/>
  <c r="J42" i="2"/>
  <c r="J41" i="2"/>
  <c r="J40" i="2"/>
  <c r="J39" i="2"/>
  <c r="J38" i="2"/>
  <c r="J37" i="2"/>
  <c r="J36" i="2"/>
  <c r="K36" i="2" s="1"/>
  <c r="J35" i="2"/>
  <c r="J34" i="2"/>
  <c r="J33" i="2"/>
  <c r="K33" i="2" s="1"/>
  <c r="J32" i="2"/>
  <c r="J31" i="2"/>
  <c r="K31" i="2" s="1"/>
  <c r="J30" i="2"/>
  <c r="J29" i="2"/>
  <c r="J28" i="2"/>
  <c r="J27" i="2"/>
  <c r="J26" i="2"/>
  <c r="J25" i="2"/>
  <c r="K25" i="2" s="1"/>
  <c r="J24" i="2"/>
  <c r="J23" i="2"/>
  <c r="J22" i="2"/>
  <c r="J21" i="2"/>
  <c r="K21" i="2" s="1"/>
  <c r="J20" i="2"/>
  <c r="K20" i="2" s="1"/>
  <c r="K18" i="2"/>
  <c r="J16" i="2"/>
  <c r="J14" i="2"/>
  <c r="J13" i="2"/>
  <c r="J12" i="2"/>
  <c r="J11" i="2"/>
  <c r="J9" i="2"/>
  <c r="J8" i="2"/>
  <c r="J7" i="2"/>
  <c r="J6" i="2"/>
  <c r="J5" i="2"/>
  <c r="L51" i="1" l="1"/>
  <c r="J51" i="1"/>
  <c r="I51" i="1"/>
  <c r="J87" i="1"/>
  <c r="L87" i="1"/>
  <c r="P272" i="1"/>
  <c r="K229" i="1"/>
  <c r="I87" i="1"/>
  <c r="H8" i="3"/>
  <c r="K101" i="1"/>
  <c r="K270" i="1"/>
  <c r="K266" i="1"/>
  <c r="K262" i="1"/>
  <c r="K258" i="1"/>
  <c r="K254" i="1"/>
  <c r="K250" i="1"/>
  <c r="K245" i="1"/>
  <c r="K241" i="1"/>
  <c r="K235" i="1"/>
  <c r="K232" i="1"/>
  <c r="K228" i="1"/>
  <c r="U272" i="1"/>
  <c r="S272" i="1"/>
  <c r="K173" i="1"/>
  <c r="K109" i="1"/>
  <c r="K106" i="1"/>
  <c r="K15" i="2"/>
  <c r="K5" i="2"/>
  <c r="K8" i="2"/>
  <c r="K11" i="2"/>
  <c r="K12" i="2"/>
  <c r="K23" i="2"/>
  <c r="K29" i="2"/>
  <c r="K35" i="2"/>
  <c r="K38" i="2"/>
  <c r="K42" i="2"/>
  <c r="K45" i="2"/>
  <c r="K6" i="2"/>
  <c r="K14" i="2"/>
  <c r="K16" i="2"/>
  <c r="K237" i="1"/>
  <c r="K210" i="1"/>
  <c r="K89" i="1"/>
  <c r="K11" i="1"/>
  <c r="K83" i="1"/>
  <c r="K53" i="1"/>
  <c r="Q272" i="1"/>
  <c r="M272" i="1"/>
  <c r="R272" i="1"/>
  <c r="O272" i="1"/>
  <c r="K54" i="1"/>
  <c r="K82" i="1"/>
  <c r="K70" i="1"/>
  <c r="K58" i="1"/>
  <c r="N272" i="1"/>
  <c r="K145" i="1"/>
  <c r="K181" i="1"/>
  <c r="T272" i="1"/>
  <c r="K205" i="1"/>
  <c r="K80" i="1"/>
  <c r="K78" i="1"/>
  <c r="K60" i="1"/>
  <c r="K85" i="1"/>
  <c r="K37" i="1"/>
  <c r="K35" i="1"/>
  <c r="K39" i="1"/>
  <c r="K34" i="1"/>
  <c r="K23" i="1"/>
  <c r="K14" i="1"/>
  <c r="K13" i="1"/>
  <c r="K12" i="1"/>
  <c r="K10" i="1"/>
  <c r="K7" i="1"/>
  <c r="K4" i="1"/>
  <c r="K26" i="1"/>
  <c r="K16" i="1"/>
  <c r="K8" i="1"/>
  <c r="K25" i="1"/>
  <c r="K20" i="1"/>
  <c r="K18" i="1"/>
  <c r="K36" i="1"/>
  <c r="K269" i="1"/>
  <c r="K256" i="1"/>
  <c r="K239" i="1"/>
  <c r="K225" i="1"/>
  <c r="K215" i="1"/>
  <c r="K212" i="1"/>
  <c r="K194" i="1"/>
  <c r="K166" i="1"/>
  <c r="K138" i="1"/>
  <c r="K134" i="1"/>
  <c r="K130" i="1"/>
  <c r="K127" i="1"/>
  <c r="K126" i="1"/>
  <c r="K120" i="1"/>
  <c r="K116" i="1"/>
  <c r="K112" i="1"/>
  <c r="K108" i="1"/>
  <c r="K105" i="1"/>
  <c r="K99" i="1"/>
  <c r="K94" i="1"/>
  <c r="K90" i="1"/>
  <c r="K49" i="1"/>
  <c r="K57" i="1"/>
  <c r="K267" i="1"/>
  <c r="K263" i="1"/>
  <c r="K259" i="1"/>
  <c r="K255" i="1"/>
  <c r="K251" i="1"/>
  <c r="K246" i="1"/>
  <c r="K242" i="1"/>
  <c r="K238" i="1"/>
  <c r="K233" i="1"/>
  <c r="K203" i="1"/>
  <c r="K202" i="1"/>
  <c r="K190" i="1"/>
  <c r="K183" i="1"/>
  <c r="K179" i="1"/>
  <c r="K164" i="1"/>
  <c r="K163" i="1"/>
  <c r="K159" i="1"/>
  <c r="K156" i="1"/>
  <c r="K152" i="1"/>
  <c r="K148" i="1"/>
  <c r="K143" i="1"/>
  <c r="K136" i="1"/>
  <c r="K132" i="1"/>
  <c r="K128" i="1"/>
  <c r="K125" i="1"/>
  <c r="K122" i="1"/>
  <c r="K118" i="1"/>
  <c r="K114" i="1"/>
  <c r="K110" i="1"/>
  <c r="K97" i="1"/>
  <c r="K92" i="1"/>
  <c r="K48" i="1"/>
  <c r="K41" i="1"/>
  <c r="K30" i="1"/>
  <c r="K71" i="1"/>
  <c r="K59" i="1"/>
  <c r="K84" i="1"/>
  <c r="K249" i="1"/>
  <c r="K46" i="2"/>
  <c r="K17" i="2"/>
  <c r="K9" i="2"/>
  <c r="K13" i="2"/>
  <c r="K22" i="2"/>
  <c r="K26" i="2"/>
  <c r="K28" i="2"/>
  <c r="K32" i="2"/>
  <c r="K34" i="2"/>
  <c r="K37" i="2"/>
  <c r="K41" i="2"/>
  <c r="K44" i="2"/>
  <c r="K7" i="2"/>
  <c r="K24" i="2"/>
  <c r="K27" i="2"/>
  <c r="K30" i="2"/>
  <c r="K39" i="2"/>
  <c r="K40" i="2"/>
  <c r="K43" i="2"/>
  <c r="K19" i="2"/>
  <c r="K32" i="1"/>
  <c r="K27" i="1"/>
  <c r="K24" i="1"/>
  <c r="K15" i="1"/>
  <c r="K44" i="1"/>
  <c r="K40" i="1"/>
  <c r="K38" i="1"/>
  <c r="K21" i="1"/>
  <c r="K9" i="1"/>
  <c r="K19" i="1"/>
  <c r="K5" i="1"/>
  <c r="K46" i="1"/>
  <c r="K45" i="1"/>
  <c r="K43" i="1"/>
  <c r="K31" i="1"/>
  <c r="K17" i="1"/>
  <c r="K50" i="1"/>
  <c r="K6" i="1"/>
  <c r="K28" i="1"/>
  <c r="K22" i="1"/>
  <c r="K29" i="1"/>
  <c r="K47" i="1"/>
  <c r="K33" i="1"/>
  <c r="K42" i="1"/>
  <c r="Z272" i="1"/>
  <c r="W272" i="1"/>
  <c r="K55" i="1"/>
  <c r="K86" i="1"/>
  <c r="K81" i="1"/>
  <c r="K79" i="1"/>
  <c r="K56" i="1"/>
  <c r="AF272" i="1"/>
  <c r="K217" i="1"/>
  <c r="K211" i="1"/>
  <c r="K197" i="1"/>
  <c r="K191" i="1"/>
  <c r="K188" i="1"/>
  <c r="K184" i="1"/>
  <c r="K180" i="1"/>
  <c r="K141" i="1"/>
  <c r="K133" i="1"/>
  <c r="K129" i="1"/>
  <c r="K123" i="1"/>
  <c r="K119" i="1"/>
  <c r="K115" i="1"/>
  <c r="K111" i="1"/>
  <c r="K107" i="1"/>
  <c r="K104" i="1"/>
  <c r="K98" i="1"/>
  <c r="K93" i="1"/>
  <c r="K208" i="1"/>
  <c r="K201" i="1"/>
  <c r="K198" i="1"/>
  <c r="K192" i="1"/>
  <c r="K186" i="1"/>
  <c r="K185" i="1"/>
  <c r="K178" i="1"/>
  <c r="K177" i="1"/>
  <c r="K176" i="1"/>
  <c r="K175" i="1"/>
  <c r="K174" i="1"/>
  <c r="K172" i="1"/>
  <c r="K171" i="1"/>
  <c r="K170" i="1"/>
  <c r="K169" i="1"/>
  <c r="K168" i="1"/>
  <c r="K167" i="1"/>
  <c r="K162" i="1"/>
  <c r="K158" i="1"/>
  <c r="K155" i="1"/>
  <c r="K151" i="1"/>
  <c r="K147" i="1"/>
  <c r="K142" i="1"/>
  <c r="K139" i="1"/>
  <c r="K135" i="1"/>
  <c r="K131" i="1"/>
  <c r="K124" i="1"/>
  <c r="K121" i="1"/>
  <c r="K117" i="1"/>
  <c r="K113" i="1"/>
  <c r="K102" i="1"/>
  <c r="K100" i="1"/>
  <c r="K96" i="1"/>
  <c r="K91" i="1"/>
  <c r="K207" i="1"/>
  <c r="K157" i="1"/>
  <c r="K149" i="1"/>
  <c r="K140" i="1"/>
  <c r="K165" i="1"/>
  <c r="K161" i="1"/>
  <c r="K95" i="1"/>
  <c r="K154" i="1"/>
  <c r="K150" i="1"/>
  <c r="K146" i="1"/>
  <c r="K160" i="1"/>
  <c r="K153" i="1"/>
  <c r="K144" i="1"/>
  <c r="K137" i="1"/>
  <c r="K216" i="1"/>
  <c r="K213" i="1"/>
  <c r="K209" i="1"/>
  <c r="K206" i="1"/>
  <c r="K199" i="1"/>
  <c r="K196" i="1"/>
  <c r="K193" i="1"/>
  <c r="K189" i="1"/>
  <c r="K182" i="1"/>
  <c r="V272" i="1"/>
  <c r="J218" i="1"/>
  <c r="K195" i="1"/>
  <c r="K214" i="1"/>
  <c r="K200" i="1"/>
  <c r="K187" i="1"/>
  <c r="L218" i="1"/>
  <c r="AK272" i="1"/>
  <c r="AG272" i="1"/>
  <c r="K253" i="1"/>
  <c r="K224" i="1"/>
  <c r="K223" i="1"/>
  <c r="K222" i="1"/>
  <c r="K221" i="1"/>
  <c r="K220" i="1"/>
  <c r="AC272" i="1"/>
  <c r="Y272" i="1"/>
  <c r="K268" i="1"/>
  <c r="K264" i="1"/>
  <c r="K260" i="1"/>
  <c r="K252" i="1"/>
  <c r="K247" i="1"/>
  <c r="K243" i="1"/>
  <c r="K236" i="1"/>
  <c r="K230" i="1"/>
  <c r="K226" i="1"/>
  <c r="L271" i="1"/>
  <c r="K265" i="1"/>
  <c r="K261" i="1"/>
  <c r="K257" i="1"/>
  <c r="K248" i="1"/>
  <c r="K244" i="1"/>
  <c r="K240" i="1"/>
  <c r="K231" i="1"/>
  <c r="K227" i="1"/>
  <c r="J271" i="1"/>
  <c r="I271" i="1"/>
  <c r="K234" i="1"/>
  <c r="AB272" i="1"/>
  <c r="X272" i="1"/>
  <c r="AJ272" i="1"/>
  <c r="AI272" i="1"/>
  <c r="AM272" i="1"/>
  <c r="I218" i="1"/>
  <c r="AL272" i="1"/>
  <c r="AH272" i="1"/>
  <c r="AD272" i="1"/>
  <c r="AA272" i="1"/>
  <c r="AE272" i="1"/>
  <c r="K51" i="1" l="1"/>
  <c r="K87" i="1"/>
  <c r="K218" i="1"/>
  <c r="K271" i="1"/>
  <c r="I272" i="1"/>
  <c r="J272" i="1"/>
  <c r="L272" i="1"/>
  <c r="K272" i="1" l="1"/>
  <c r="AU47" i="2"/>
  <c r="AV47" i="2"/>
  <c r="L4" i="2"/>
  <c r="L47" i="2" s="1"/>
  <c r="AT47" i="2"/>
  <c r="I4" i="2"/>
  <c r="I47" i="2" s="1"/>
  <c r="J4" i="2"/>
  <c r="K4" i="2" l="1"/>
  <c r="J47" i="2"/>
  <c r="K47" i="2" l="1"/>
</calcChain>
</file>

<file path=xl/sharedStrings.xml><?xml version="1.0" encoding="utf-8"?>
<sst xmlns="http://schemas.openxmlformats.org/spreadsheetml/2006/main" count="1069" uniqueCount="616">
  <si>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</si>
  <si>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</si>
  <si>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</si>
  <si>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</si>
  <si>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</si>
  <si>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</si>
  <si>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</si>
  <si>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</si>
  <si>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</si>
  <si>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</si>
  <si>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</si>
  <si>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</si>
  <si>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EUR</t>
  </si>
  <si>
    <t>EUR/kWh</t>
  </si>
  <si>
    <t>AD Biogāzes stacija, SIA</t>
  </si>
  <si>
    <t>Agro Iecava, SIA</t>
  </si>
  <si>
    <t>BALTIJAS DĀRZEŅI, KS</t>
  </si>
  <si>
    <t>BĒRZI BIO, SIA</t>
  </si>
  <si>
    <t>BIO Auri, SIA</t>
  </si>
  <si>
    <t>BIO FUTURE, SIA</t>
  </si>
  <si>
    <t>BIOENERĢIJA-08, SIA</t>
  </si>
  <si>
    <t>BIOPLUS, SIA</t>
  </si>
  <si>
    <t>BP Energy, SIA</t>
  </si>
  <si>
    <t>EcoZeta, SIA</t>
  </si>
  <si>
    <t>EKORIMA, SIA</t>
  </si>
  <si>
    <t>GAS STREAM, SIA</t>
  </si>
  <si>
    <t>Grow Energy, SIA</t>
  </si>
  <si>
    <t>LB ENERGY, SIA</t>
  </si>
  <si>
    <t>LIELMEŽOTNE, SIA</t>
  </si>
  <si>
    <t>PAMPĀĻI, SIA</t>
  </si>
  <si>
    <t>REKONSTRUKCIJA UN INVESTĪCIJAS, SIA</t>
  </si>
  <si>
    <t>RZS ENERGO, SIA</t>
  </si>
  <si>
    <t>ZAAO ENERĢIJA, SIA</t>
  </si>
  <si>
    <t>Zaļā Mārupe, SIA</t>
  </si>
  <si>
    <t>Zemgales enerģijas parks, SIA</t>
  </si>
  <si>
    <t>Zemgaļi JR, SIA</t>
  </si>
  <si>
    <t>ALL Transporting, SIA</t>
  </si>
  <si>
    <t>BETULA PREMIUM, SIA</t>
  </si>
  <si>
    <t>BIOENINVEST, SIA</t>
  </si>
  <si>
    <t>BROCĒNU ENERĢIJA, SIA</t>
  </si>
  <si>
    <t>Enefit power &amp; Heat Valka, SIA</t>
  </si>
  <si>
    <t>Enertec 1, SIA</t>
  </si>
  <si>
    <t>Enertec Jēkabpils, SIA</t>
  </si>
  <si>
    <t>Graanul Pellets Energy, SIA</t>
  </si>
  <si>
    <t>Green Energy Trio, SIA</t>
  </si>
  <si>
    <t>Incukalns Energy, SIA</t>
  </si>
  <si>
    <t>JE Enerģija, SIA</t>
  </si>
  <si>
    <t>KULDĪGAS SILTUMTĪKLI, SIA</t>
  </si>
  <si>
    <t>PREIĻU SILTUMS (SECES KOKS)  SIA</t>
  </si>
  <si>
    <t>SALDUS ENERĢIJA, SIA</t>
  </si>
  <si>
    <t>Sātiņi Energo LM, AS</t>
  </si>
  <si>
    <t>SM ENERGO, SIA</t>
  </si>
  <si>
    <t>AMATAS HES, SIA Karļu aizspr.HES</t>
  </si>
  <si>
    <t>ANNENIEKU ŪDENS DZIRNAVAS, SIA Annenieku HES</t>
  </si>
  <si>
    <t>ĀŽU HES, SIA Āžu dzirnavu HES</t>
  </si>
  <si>
    <t>BILLES HES, SIA Billes HES</t>
  </si>
  <si>
    <t>BITMETA DZIRNAVAS, IK Kalna dzirnavu HES</t>
  </si>
  <si>
    <t>BRANDEĻU HES, SIA Brandeļu HES</t>
  </si>
  <si>
    <t>BRASLAS HES, SIA Braslas HES</t>
  </si>
  <si>
    <t>CIRĪŠU HES, SIA Cirīšu HES</t>
  </si>
  <si>
    <t>DOBELES HES, SIA Dobeles HES</t>
  </si>
  <si>
    <t>DZELDAS HES, SIA Dzeldas HES</t>
  </si>
  <si>
    <t>EDVIHES, SIA Līču dz. HES</t>
  </si>
  <si>
    <t>EGLĪTIS UN BIEDRI, SIA Ērgļu HES</t>
  </si>
  <si>
    <t>ENERGO 2000, SIA Brutuļu HES</t>
  </si>
  <si>
    <t>ENERGO 2000, SIA Jaunannas HES</t>
  </si>
  <si>
    <t>ENERĢIJA A.A, SIA Bunkas HES</t>
  </si>
  <si>
    <t>ĒRBERĢES HES, SIA Ērberģes HES</t>
  </si>
  <si>
    <t>FIRMA-GABRO, SIA Prūšu HES</t>
  </si>
  <si>
    <t>GALGAUSKAS AINAVAS, SIA Ainavas HES</t>
  </si>
  <si>
    <t>GALGAUSKAS DZIRNAVU HES, SIA Galgauskas dz. HES</t>
  </si>
  <si>
    <t>GM, SIA Nigras HES</t>
  </si>
  <si>
    <t>GM, SIA Tiltleju HES</t>
  </si>
  <si>
    <t>GREV, SIA Grīvnieku HES</t>
  </si>
  <si>
    <t>GRIENVALDE, SIA Lejas ūd. Dzirnavu HES</t>
  </si>
  <si>
    <t>GRĪVAIŠU HES, SIA Grīvaišu HES</t>
  </si>
  <si>
    <t>GROBIŅAS HES, SIA Grobiņas HES</t>
  </si>
  <si>
    <t>GRŪBE-HIDRO, SIA Grūbes HES</t>
  </si>
  <si>
    <t>HESS, SIA Skrīveru dz.HES</t>
  </si>
  <si>
    <t>Hydro power, SIA</t>
  </si>
  <si>
    <t>HYDROENERGY LATVIA, SIA Ropažu HES</t>
  </si>
  <si>
    <t>IEVULĪČI, SIA Imantas dzirnavu HES</t>
  </si>
  <si>
    <t>JANOVSKIS, SIA Viļānu HES</t>
  </si>
  <si>
    <t>JĀŠA HES, SIA Pelēču HES</t>
  </si>
  <si>
    <t>JECIS, SIA Ilzēnu HES</t>
  </si>
  <si>
    <t>KORNA DZIRNAVU HES, SIA Korna dzirn HES</t>
  </si>
  <si>
    <t>KRĀCE, SIA Augstāres HES</t>
  </si>
  <si>
    <t>KRĒSLIŅI, SIA Ķoņu dz.HES</t>
  </si>
  <si>
    <t>KROTES ENERĢIJA, SIA Krotes HES</t>
  </si>
  <si>
    <t>Labdeves, SIA Sendzirnavas HES</t>
  </si>
  <si>
    <t>LATGALES ENERĢĒTIKA, AS Felicianova HES</t>
  </si>
  <si>
    <t>LATGALES ENERĢĒTIKA, AS Kubulova HES</t>
  </si>
  <si>
    <t>LATGALES ENERĢĒTIKA, AS Spruktu HES</t>
  </si>
  <si>
    <t>Latvenergo, AS Aiviekstes HES</t>
  </si>
  <si>
    <t>Lūkins &amp; Lūkins, SIA Paideru HES</t>
  </si>
  <si>
    <t>Mazā Jugla Hidro, SIA Dobelnieku HES</t>
  </si>
  <si>
    <t>Mazdambji, SIA Rendas HES</t>
  </si>
  <si>
    <t>MEGATE, SIA Kazdangas dz. HES</t>
  </si>
  <si>
    <t>MEŽROZĪTE HES, SIA Straumes HES</t>
  </si>
  <si>
    <t>NAGĻU HES, SIA Nagļu HES</t>
  </si>
  <si>
    <t>NERETAS DZIRNAVAS, SIA Neretas HES</t>
  </si>
  <si>
    <t>NOVATORS SIA, Šķīvišķu HES</t>
  </si>
  <si>
    <t>NOVATORS, SIA Dubeņecas dz.HES</t>
  </si>
  <si>
    <t>NOVATORS, SIA Galvānu HES</t>
  </si>
  <si>
    <t>NOVATORS, SIA Gulbīšu HES</t>
  </si>
  <si>
    <t>NOVATORS, SIA Kroņauces HES</t>
  </si>
  <si>
    <t>NOVATORS, SIA Rundāles HES</t>
  </si>
  <si>
    <t>NOVATORS, SIA Viduskroģeru HES</t>
  </si>
  <si>
    <t>NOVATORS, SIA Ziedlejas HES</t>
  </si>
  <si>
    <t>OGRES HES, SIA Ogres HES</t>
  </si>
  <si>
    <t>Oserviss, SIA Lobes dz. HES</t>
  </si>
  <si>
    <t>PALSMANES ŪDENSDZIRNAVU HES, SIA Palsmanes HES</t>
  </si>
  <si>
    <t>Patina SIA, Karvas HES</t>
  </si>
  <si>
    <t>Pāces dzirnavas, SIA Pāces dz.HES</t>
  </si>
  <si>
    <t>PILSKALNA HES, SIA Pilskalna HES</t>
  </si>
  <si>
    <t>PILSKALNA HES, SIA Rankas HES</t>
  </si>
  <si>
    <t>RANKA HIDRO, SIA Variņu HES</t>
  </si>
  <si>
    <t>Raunas dzirnavas, SIA Raunas HES</t>
  </si>
  <si>
    <t>RIDEĻU DZIRNAVAS, SIA Rideļu dz. HES</t>
  </si>
  <si>
    <t>Rubīns GG, SIA Dzelzāmuru HES</t>
  </si>
  <si>
    <t>S&amp;E Management, SIA Vizlas HES</t>
  </si>
  <si>
    <t>SANKAĻI, SIA Sankaļu HES</t>
  </si>
  <si>
    <t>SASPĒLE, SIA Lācīšu HES</t>
  </si>
  <si>
    <t>Spēkstacija PR, SIA Dzirnavnieku HES</t>
  </si>
  <si>
    <t>SPRIDZĒNU HES, SIA Spridzēnu HES</t>
  </si>
  <si>
    <t>SUDA, SIA Mālpils ūd.dz. HES</t>
  </si>
  <si>
    <t>SUDALIŅA, SIA Lejas dz. HES</t>
  </si>
  <si>
    <t>Surmis, SIA</t>
  </si>
  <si>
    <t>Tovtra, SIA Rikteres ūd. dz. HES</t>
  </si>
  <si>
    <t>VANKA, SIA Padures HES</t>
  </si>
  <si>
    <t>VANKA, SIA Apriķu HES</t>
  </si>
  <si>
    <t>VANKA, SIA Baronu HES</t>
  </si>
  <si>
    <t>VANKA, SIA Ēdoles HES</t>
  </si>
  <si>
    <t>VANKA, SIA Mūrmuižas HES</t>
  </si>
  <si>
    <t>VANKA, SIA Rudbāržu HES</t>
  </si>
  <si>
    <t>Vecogre, SIA Emmas dzirnavu HES</t>
  </si>
  <si>
    <t>Vēžu krāces, SIA</t>
  </si>
  <si>
    <t>VIESATAS HES, SIA Viesatas HES</t>
  </si>
  <si>
    <t>VIORA PLUSS, SIA Krievciema HES</t>
  </si>
  <si>
    <t>Zaņas ūdensdzirnavas, SIA Zaņas dz. HES</t>
  </si>
  <si>
    <t>ZILUPES HES, SIA Zilupes HES</t>
  </si>
  <si>
    <t>ENERCOM PLUS, SIA</t>
  </si>
  <si>
    <t>ETB, SIA, ETB 1</t>
  </si>
  <si>
    <t>ETB, SIA, Papardes-2</t>
  </si>
  <si>
    <t>ETB, SIA, Papardes-3</t>
  </si>
  <si>
    <t>LENKAS ENERGO, SIA, Lenkas VES- 1</t>
  </si>
  <si>
    <t>LENKAS ENERGO, SIA, Lenkas VES- 2</t>
  </si>
  <si>
    <t>LENKAS ENERGO, SIA, Lenkas VES- 3</t>
  </si>
  <si>
    <t>LENKAS ENERGO, SIA, Lenkas VES- 4</t>
  </si>
  <si>
    <t>VĒJA PARKS 10, SIA</t>
  </si>
  <si>
    <t>VĒJA PARKS 11, SIA</t>
  </si>
  <si>
    <t>VĒJA PARKS 12, SIA</t>
  </si>
  <si>
    <t>VĒJA PARKS 13, SIA</t>
  </si>
  <si>
    <t>VĒJA PARKS 14, SIA</t>
  </si>
  <si>
    <t>VĒJA PARKS 15, SIA</t>
  </si>
  <si>
    <t>VĒJA PARKS 16, SIA</t>
  </si>
  <si>
    <t>VĒJA PARKS 17, SIA</t>
  </si>
  <si>
    <t>VĒJA PARKS 18, SIA</t>
  </si>
  <si>
    <t>VĒJA PARKS 19, SIA</t>
  </si>
  <si>
    <t>VĒJA PARKS 20, SIA</t>
  </si>
  <si>
    <t>BTT, SIA</t>
  </si>
  <si>
    <t>DLRR ENERĢIJA, SIA</t>
  </si>
  <si>
    <t>Durbes KS, SIA</t>
  </si>
  <si>
    <t>ENERGO EM, SIA</t>
  </si>
  <si>
    <t>Energoapgādes tīkli 1, SIA</t>
  </si>
  <si>
    <t>Energoapgādes tīkli 2, SIA</t>
  </si>
  <si>
    <t>Energoapgādes tīkli 3, SIA</t>
  </si>
  <si>
    <t>GROBIŅAS ZIEDI, SIA, KES-3</t>
  </si>
  <si>
    <t>GTG 1, SIA</t>
  </si>
  <si>
    <t>HIDROLATS, Liepājas speciālās ekonomiskās zonas SIA</t>
  </si>
  <si>
    <t>LATNEFTEGAZ, SIA</t>
  </si>
  <si>
    <t>MĀRUPES SILTUMNĪCAS, SIA</t>
  </si>
  <si>
    <t>MBC Enerģija, SIA</t>
  </si>
  <si>
    <t>OLAINFARM ENERĢIJA, SIA</t>
  </si>
  <si>
    <t>SBC Finance, SIA</t>
  </si>
  <si>
    <t>SGC, SIA</t>
  </si>
  <si>
    <t>SSR, SIA</t>
  </si>
  <si>
    <t>TEK 1, SIA</t>
  </si>
  <si>
    <t>UniEnergy SIA</t>
  </si>
  <si>
    <t>Uzstādītā jauda, MW</t>
  </si>
  <si>
    <t>JUGLAS JAUDA, SIA</t>
  </si>
  <si>
    <t>RĪGAS SILTUMS, AS, "Imanta"</t>
  </si>
  <si>
    <t>MK not.</t>
  </si>
  <si>
    <t>Ekspluatācijas sākuma datums</t>
  </si>
  <si>
    <t>OI sākuma datums</t>
  </si>
  <si>
    <t>Stacijas adrese</t>
  </si>
  <si>
    <t>221.not.</t>
  </si>
  <si>
    <t>Grobiņa, Rožu iela 5</t>
  </si>
  <si>
    <t>Cēsis, Jāņa Poruka iela 51</t>
  </si>
  <si>
    <t>Liepāja, Brīvības iela 117</t>
  </si>
  <si>
    <t>Rīga, Mūkusalas iela 41B</t>
  </si>
  <si>
    <t>Ogre, Brīvības iela 116A</t>
  </si>
  <si>
    <t>Olaine, Jelgavas iela 4</t>
  </si>
  <si>
    <t>Salas novads, Salas pagasts, "Saules"</t>
  </si>
  <si>
    <t>Ilūkste, uz Ilūkstes upes</t>
  </si>
  <si>
    <t>OI ietvaros iepirktais apjoms, kWh</t>
  </si>
  <si>
    <t>Jaudas maksājums, EUR</t>
  </si>
  <si>
    <t>Salas pagasts, Sala, Kalna iela 3a</t>
  </si>
  <si>
    <t>Ogre, Akmeņu iela 43d</t>
  </si>
  <si>
    <t>Jūrmala, Viestura iela 24</t>
  </si>
  <si>
    <t>Rīga, Skanstes iela 21</t>
  </si>
  <si>
    <t>Rīga, Dzirciema iela 121</t>
  </si>
  <si>
    <t>Winergy, SIA</t>
  </si>
  <si>
    <t>BIODEGVIELA, SIA</t>
  </si>
  <si>
    <t>LIEPĀJAS RAS, SIA,</t>
  </si>
  <si>
    <t>Piejūra Energy, SIA</t>
  </si>
  <si>
    <t>SPRŪŽEVA M, SIA</t>
  </si>
  <si>
    <t>LIEPĀJAS ENERĢIJA, SIA</t>
  </si>
  <si>
    <t>BALTNORVENT, SIA, Latvijas Vācijas kopuzņ.</t>
  </si>
  <si>
    <t>ROSME, SIA</t>
  </si>
  <si>
    <t>Rietumu elektriskie tīkli, SIA</t>
  </si>
  <si>
    <t>CONATUS BIOenergy, SIA</t>
  </si>
  <si>
    <t>AG 21, SIA Stašķeviču dz. HES</t>
  </si>
  <si>
    <t>GA 21, SIA Bikstupes HES</t>
  </si>
  <si>
    <t>GA 21, SIA Zāģeru dz.HES</t>
  </si>
  <si>
    <t>HS Bēne, SIA</t>
  </si>
  <si>
    <t>West Energo, SIA Upmaļu HES</t>
  </si>
  <si>
    <t>West Energo, SIA Šederes HES</t>
  </si>
  <si>
    <t>West Energo, SIA Ilūkstes HES</t>
  </si>
  <si>
    <t>Latvenergo, AS TEC-2</t>
  </si>
  <si>
    <t>Ražotājs</t>
  </si>
  <si>
    <t>Kopā:</t>
  </si>
  <si>
    <t>Biogāzes stacijas kopā:</t>
  </si>
  <si>
    <t>Biomasas stacijas kopā:</t>
  </si>
  <si>
    <t>Hidroelektrostacijas kopā:</t>
  </si>
  <si>
    <t>Vēja elektrostacijas kopā:</t>
  </si>
  <si>
    <t>Pavisam kopā:</t>
  </si>
  <si>
    <t>RTU ENERĢIJA, SIA</t>
  </si>
  <si>
    <t>ZAĻĀ DĀRZNIECĪBA, SIA</t>
  </si>
  <si>
    <t>Latvi Dan Agro, SIA</t>
  </si>
  <si>
    <t>Enertec Krustpils, SIA</t>
  </si>
  <si>
    <t>Auces BES, SIA</t>
  </si>
  <si>
    <t>Pelikana, SIA</t>
  </si>
  <si>
    <t>Bioenerģija VT</t>
  </si>
  <si>
    <t>Turbo Enerģija, SIA</t>
  </si>
  <si>
    <t>Adeptus Renewable Energy, SIA</t>
  </si>
  <si>
    <t>Taurenes koģenerācijas stacija, SIA</t>
  </si>
  <si>
    <t>Egg Energy, SIA</t>
  </si>
  <si>
    <t>Vegi eco, SIA</t>
  </si>
  <si>
    <t>Atbrīvošanas aleja 169A, Rēzekne</t>
  </si>
  <si>
    <t>SEN reģistra Nr.</t>
  </si>
  <si>
    <t>GRAANUL INVEST ENERGY, SIA</t>
  </si>
  <si>
    <t>DJF, SIA</t>
  </si>
  <si>
    <t>Agro Cemeri, SIA</t>
  </si>
  <si>
    <t>Technological Solutions, SIA</t>
  </si>
  <si>
    <t>Vides enerģija, SIA</t>
  </si>
  <si>
    <t>Eko NRG, SIA</t>
  </si>
  <si>
    <t>Dobeles Eko, SIA</t>
  </si>
  <si>
    <t>Energia verde, SIA</t>
  </si>
  <si>
    <t>LATSAULE, SIA (Aizupes iela 1A)</t>
  </si>
  <si>
    <t>LATSAULE, SIA (Madonas iela 6D)</t>
  </si>
  <si>
    <t>RĪGAS SILTUMS, AS (Siltuma iela 6)</t>
  </si>
  <si>
    <t>BALTENEKO, SIA, Kadaga</t>
  </si>
  <si>
    <t>B-Energo, SIA (18.novembra iela)</t>
  </si>
  <si>
    <t>Biosil, SIA (18.novembra iela)</t>
  </si>
  <si>
    <t>Dienvidlatgales īpašumi, SIA (18.novembra iela)</t>
  </si>
  <si>
    <t>RB Vidzeme, SIA (18.novembra iela)</t>
  </si>
  <si>
    <t>Biosil, SIA (Silikātu iela)</t>
  </si>
  <si>
    <t>Dienvidlatgales īpašumi, SIA (Silikātu iela)</t>
  </si>
  <si>
    <t>RB Vidzeme, SIA (Silikātu iela)</t>
  </si>
  <si>
    <t>GROBIŅAS NAMSERVISS, SIA (Celtnieku iela)</t>
  </si>
  <si>
    <t>LIELVĀRDES REMTE, SIA (Avotu iela)</t>
  </si>
  <si>
    <t>LIELVĀRDES REMTE, SIA (E.Kauliņa aleja)</t>
  </si>
  <si>
    <t>OGRES BIOENERĢIJA, SIA (Akmeņu iela)</t>
  </si>
  <si>
    <t>OGRES BIOENERĢIJA, SIA (Brīvības iela)</t>
  </si>
  <si>
    <t>Residence Energy, AS, Saurieši</t>
  </si>
  <si>
    <t>Residence Energy, AS, Ulbroka</t>
  </si>
  <si>
    <t>Residence Energy, AS, Upeslejas</t>
  </si>
  <si>
    <t>NBT5 Energy, SIA, Oši-1 (ex. Ošmaļi Energy, SIA)</t>
  </si>
  <si>
    <t>NBT5 Energy, SIA, Oši-2 (ex. Ošmaļi Energy, SIA)</t>
  </si>
  <si>
    <t>NBT5 Energy, SIA, Ošlejas 1 (ex. Ošmaļi Energy, SIA)</t>
  </si>
  <si>
    <t>NBT5 Energy, SIA, Ošlejas 2 (ex. Ošmaļi Energy, SIA)</t>
  </si>
  <si>
    <t>NBT5 Energy, SIA (ex. ARSENAL ENERGY, SIA)</t>
  </si>
  <si>
    <t>Ziedi JP, AS (ex. BIO ZIEDI, SIA)</t>
  </si>
  <si>
    <t>Iepirkuma summa bez PVN, EUR</t>
  </si>
  <si>
    <t>Atbalsts virs tirgus cenas, EUR</t>
  </si>
  <si>
    <t>Mārupes novads, Jaunmārupes ciems, Mazcenu aleja 41-3</t>
  </si>
  <si>
    <t>Divjumi, SIA</t>
  </si>
  <si>
    <t>INTERNATIONAL INVESTMENTS, AS</t>
  </si>
  <si>
    <t>SIDGUNDA BIO, SIA</t>
  </si>
  <si>
    <t>Brakšķu Enerģija, SIA</t>
  </si>
  <si>
    <t>Agro Lestene, AS</t>
  </si>
  <si>
    <t>AGROFIRMA TĒRVETE, AS (Alusdarītava)</t>
  </si>
  <si>
    <t>AGROFIRMA TĒRVETE, AS (Jātnieki)</t>
  </si>
  <si>
    <t>Getliņi EKO, SIA</t>
  </si>
  <si>
    <t>Zaļās zemes enerģija, AS</t>
  </si>
  <si>
    <t>Vecsiljāņi, SIA</t>
  </si>
  <si>
    <t>E-genitor, SIA (ex. Arena Cogeneration, SIA)</t>
  </si>
  <si>
    <t>Līgo, Vintera Jelgavas rajona zemnieku saimniecība</t>
  </si>
  <si>
    <t>ZEMTURI ZS, SIA</t>
  </si>
  <si>
    <t>Vecauce, Sabiedrība ar ierobežotu atbildību LATVIJAS LAUKSAIMNIECĪBAS UNIVERSITĀTES MĀCĪBU UN PĒTĪJUMU SAIMNIECĪBA</t>
  </si>
  <si>
    <t>Energy Resources, Rēzeknes speciālās ekonomiskās zonas SIA (ex. SIA "Atmosclear CHP")</t>
  </si>
  <si>
    <t>AĢES DZIRNAVAS, SIA Aģes dzirnavu HES</t>
  </si>
  <si>
    <t>Tukuma rajona Irlavas pagasta G. Grīga "Bišpēteru" zemnieka saimniecība</t>
  </si>
  <si>
    <t>AVOTI, Pampāļu pagasta zemnieku saimniecība</t>
  </si>
  <si>
    <t>IU CEĻŠ, SIA Trikātas HES</t>
  </si>
  <si>
    <t>DZIRNAVAS, Dobeles rajona Bērzes pagasta zemnieku saimniecība Bērzes HES</t>
  </si>
  <si>
    <t>DZIRNAVAS, Gārsenes pagasta A.Spoles zemnieku saimniecība Gārsenes HES</t>
  </si>
  <si>
    <t>DZIRNAVAS, Saldus rajona Brocēnu pilsētas zemnieku saimniecība Cieceres HES</t>
  </si>
  <si>
    <t>Dzirnavas, Tukuma rajona Sēmes pagasts, Sēmes HES</t>
  </si>
  <si>
    <t>DZIRNAVAS-K, SIA Kārlīšu dz HES</t>
  </si>
  <si>
    <t>EZERSPĪĶI, Saldus rajona Šķēdes pagasta zemnieku saimniecība Gravas HES</t>
  </si>
  <si>
    <t>EZERSPĪĶI, Saldus rajona Šķēdes pagasta zemnieku saimniecība Šķēdes HES</t>
  </si>
  <si>
    <t>EZERSPĪĶI, Saldus rajona Šķēdes pagasta zemnieku saimniecība Spīķu HES</t>
  </si>
  <si>
    <t>EZERSPĪĶI, Saldus rajona Šķēdes pagasta zemnieku saimniecība, Vecdzirnavas HES</t>
  </si>
  <si>
    <t>GRANTIŅI,Nīgrandes pagasta zemnieku saimniecība , Grantiņu HES</t>
  </si>
  <si>
    <t>GRANTIŅI,Nīgrandes pagasta zemnieku saimniecība, Lejnieku HES</t>
  </si>
  <si>
    <t>Jaunkraukļi, Andras Cibuļskas Ādažu pagasta zemnieku saimniecība, Mazkrāču HES</t>
  </si>
  <si>
    <t>JAUNLEZDIŅI, Valkas rajona Vijciema pagasta zemnieku saimniecība, Skripstu HES</t>
  </si>
  <si>
    <t>KALNA KĀRKLI, Sabiedrība ar ierobežotu atbildību Dzirnavu HES, Kalna Kārklu HES</t>
  </si>
  <si>
    <t>KALNDZIRNAVAS, Valkas pilsētas sabiedrība ar ierobežotu atbildību, Kalndzirnavas HES</t>
  </si>
  <si>
    <t>KARĪNA, Norvaiša individuālais uzņēmums, Sudmalnieku HES</t>
  </si>
  <si>
    <t>KRĪGAĻU DZIRNAVAS, SIA Krīgaļu dz.HES</t>
  </si>
  <si>
    <t>MHK ABULS, SIA S Brenguļu HES</t>
  </si>
  <si>
    <t>MHK ABULS, SIA Pakuļu HES</t>
  </si>
  <si>
    <t>MHK ABULS, SIA Sinoles HES</t>
  </si>
  <si>
    <t>OZOLKALNI, Zemnieku saimniecība Dižstendes HES</t>
  </si>
  <si>
    <t>RAUZAS DZIRNAVAS, Smiltenes novada Palsmanes pagasta Sanitas Ozoliņas-Šmites zemnieka saimniecība Rauzas dz HES</t>
  </si>
  <si>
    <t>SKUĶĪŠU DZIRNAVAS, Rīgas rajona Garkalnes pagasta zemnieku saimniecība, Skuķīšu dz. HES</t>
  </si>
  <si>
    <t>SL PLUS, SIA Rauskas HES</t>
  </si>
  <si>
    <t>STIEBRIŅI, Kalsnavas pagasta J.Rudzīša zemnieku saimniecība Vilnas f-kas HES</t>
  </si>
  <si>
    <t>VN ŪDENS-DZIRNAVAS, SIA Ūdensdzirnavu HES</t>
  </si>
  <si>
    <t>ZAĶĪŠI, Saldus rajona Zirņu pagasta zemnieku saimniecība, Dirnavnieku HES</t>
  </si>
  <si>
    <t>OLENERGO, AS</t>
  </si>
  <si>
    <t>Ādažu novads, Kadaga, Kadagas katlumāja</t>
  </si>
  <si>
    <t>Berķenes dzirnavas, Vilces pagasta zemnieku saimniecība (ex. ZS LĪDUMI), Berķenes HES</t>
  </si>
  <si>
    <t>W.e.s.1, SIA</t>
  </si>
  <si>
    <t>W.e.s.2. SIA</t>
  </si>
  <si>
    <t>W.e.s.3. SIA</t>
  </si>
  <si>
    <t>W.e.s.4, SIA</t>
  </si>
  <si>
    <t>W.e.s.5, SIA</t>
  </si>
  <si>
    <t>W.e.s.6, SIA</t>
  </si>
  <si>
    <t>W.e.s.7, SIA</t>
  </si>
  <si>
    <t>W.e.s.8, SIA</t>
  </si>
  <si>
    <t>W.e.s.9, SIA</t>
  </si>
  <si>
    <t>W.e.s.10, SIA</t>
  </si>
  <si>
    <t>W.e.s.11, SIA</t>
  </si>
  <si>
    <t>W.e.s.12, SIA</t>
  </si>
  <si>
    <t>W.e.s.13, SIA</t>
  </si>
  <si>
    <t>W.e.s.15, SIA</t>
  </si>
  <si>
    <t>W.e.s.16, SIA</t>
  </si>
  <si>
    <t>W.e.s.17, SIA</t>
  </si>
  <si>
    <t>W.e.s.18, SIA</t>
  </si>
  <si>
    <t>B-Energo, SIA (Silikātu iela)</t>
  </si>
  <si>
    <t>RĒZEKNES SILTUMTĪKLI, SIA (Atbrīvošanas aleja)</t>
  </si>
  <si>
    <t>RĒZEKNES SILTUMTĪKLI, SIA (M.Rancāna iela)</t>
  </si>
  <si>
    <t>560.not.</t>
  </si>
  <si>
    <t>561.not.</t>
  </si>
  <si>
    <t>Dabasgāzes stacijas kopā:</t>
  </si>
  <si>
    <t>Sigulda, Pulkveža Brieža iela 109E</t>
  </si>
  <si>
    <t>Sigulda, Pulkveža Brieža iela 109F</t>
  </si>
  <si>
    <t>29.12.2008/24.09.2013</t>
  </si>
  <si>
    <t>2021.gads</t>
  </si>
  <si>
    <t>CĪRUĻU ROBEŽNIEKI SIA, Robežnieku HES</t>
  </si>
  <si>
    <t>ZS Pilslejas, SIA</t>
  </si>
  <si>
    <t>Gren Latvija, SIA (ex. FORTUM LATVIA, SIA)</t>
  </si>
  <si>
    <t>Gren Daugavpils, SIA (ex. Fortum Daugavpils, SIA)</t>
  </si>
  <si>
    <t>Agrofirma Viļāni, AS (ex. Viļānu selekcijas un izmēģinajumu stacija, AS)</t>
  </si>
  <si>
    <t>Biznesa centrs "TOMO", SIA</t>
  </si>
  <si>
    <t>Rīga, Raunas iela 44a</t>
  </si>
  <si>
    <t>"Skaista", Skrudalienas pag., Augšdaugavas nov.</t>
  </si>
  <si>
    <t>"Cemeri", Litenes pag., Gulbenes nov.</t>
  </si>
  <si>
    <t>(Latvall-Jaunlūči) "Koģenerācijas stacija", Iecava, Bauskas nov.</t>
  </si>
  <si>
    <t xml:space="preserve">"Agro Lestene", Lestene, Lestenes pag., Tukuma nov., LV-3146	</t>
  </si>
  <si>
    <t>"Kroņauces dzirnavas", Tērvetes pag., Dobeles nov.</t>
  </si>
  <si>
    <t>"Jaunbajāri", Salaspils pag., Ropažu nov.</t>
  </si>
  <si>
    <t>"Bērzi Bio", Mālpils pag., Ropažu nov.</t>
  </si>
  <si>
    <t>"Pogas 1", Auru pag., Dobeles nov.</t>
  </si>
  <si>
    <t>"Pūcītes", Vaiņodes pag., Dienvidkurzemes nov.</t>
  </si>
  <si>
    <t>Rūpnīcas iela 15B, Jaunkalsnava, Kalsnavas pag., Madonas nov.</t>
  </si>
  <si>
    <t>"Pakalni", Guta, Kastuļinas pag., Krāslavas nov.</t>
  </si>
  <si>
    <t>"Akots", Allažu pag., Siguldas nov.</t>
  </si>
  <si>
    <t>"Brakšķi", Līvbērzes pag., Jelgavas nov.</t>
  </si>
  <si>
    <t>"Līgo Jumis", Lielplatones pag., Jelgavas nov.</t>
  </si>
  <si>
    <t>"Jaunslovašēni", Cesvaines pag., Madonas nov.</t>
  </si>
  <si>
    <t>"Koģenerācijas rūpnīca", Iecavas pag., Bauskas nov.</t>
  </si>
  <si>
    <t>"Ērglīši", Vaiņodes pag., Dienvidkurzemes nov.</t>
  </si>
  <si>
    <t>Kaudzīšu iela 57, Rumbula, Stopiņu pag., Ropažu nov.</t>
  </si>
  <si>
    <t>"Ražotne Gravas", Limbažu pag., Limbažu nov.</t>
  </si>
  <si>
    <t>"Gandrs", Turku pag., Līvānu nov.</t>
  </si>
  <si>
    <t>"Ošlejas", Jaunbērzes pag., Dobeles nov., LV-3717</t>
  </si>
  <si>
    <t>"Rukši", Lauberes pag., Ogres nov.</t>
  </si>
  <si>
    <t>"Mežotnes Selekcija", Mežotnes pag., Bauskas nov.</t>
  </si>
  <si>
    <t>"Ķīvītes", Grobiņas pag., Dienvidkurzemes nov., LV-3430</t>
  </si>
  <si>
    <t>"Līgo", Lielplatones pag., Jelgavas nov.</t>
  </si>
  <si>
    <t>"Auniņi", Pampāļu pag., Saldus nov.</t>
  </si>
  <si>
    <t>"Jaunlīvi", Nīca, Nīcas pag., Nīcas nov., LV-3473</t>
  </si>
  <si>
    <t xml:space="preserve">“Kalnadomēni”, Bebru pag., Aizkraukles nov. </t>
  </si>
  <si>
    <t>"Biogāzes stacija Lāses", Sesavas pag., Jelgavas nov.</t>
  </si>
  <si>
    <t>"Ferma Staroščiki 1", Janopole, Griškānu pag., Rēzeknes nov.</t>
  </si>
  <si>
    <t>"Energocentrs", Vecauces pag., Dobeles nov.</t>
  </si>
  <si>
    <t>"Liellopu ferma", Bebru pag., Aizkraukles nov.</t>
  </si>
  <si>
    <t>"Kompleks Piziči", Piziči, Viļānu pag., Rēzeknes nov.</t>
  </si>
  <si>
    <t>"CSA poligons Daibe", Stalbes pag., Cēsu nov.</t>
  </si>
  <si>
    <t>"Imakas A", Jaunmārupe, Mārupes pag., Mārupes nov.</t>
  </si>
  <si>
    <t>"Veibēni 1", Skrīveru pag., Aizkraukles nov.</t>
  </si>
  <si>
    <t>Rūpniecības iela 2D, Bēne, Bēnes pag., Dobeles nov.</t>
  </si>
  <si>
    <t>"Bionārzbūti", Vircavas pag., Jelgavas nov., LV-3020</t>
  </si>
  <si>
    <t>"Zemturi biogāze", Burtnieku pag., Valmieras nov.</t>
  </si>
  <si>
    <t>"Koģenerācijas elektrostacija", Valkas pag., Valkas nov.</t>
  </si>
  <si>
    <t>"Angārs", Ineši, Inešu pag., Cēsu nov.</t>
  </si>
  <si>
    <t xml:space="preserve">Tehnikas iela 15, Auce, Dobeles nov.	</t>
  </si>
  <si>
    <t>Kārļa iela 1A, Sauleskalns, Bērzaunes pag., Madonas nov., LV-4853</t>
  </si>
  <si>
    <t>Gaismas iela 4, Vecpiebalga, Vecpiebalgas pag., Cēsu nov.</t>
  </si>
  <si>
    <t>Miera iela 17, Gulbene, Gulbenes nov.</t>
  </si>
  <si>
    <t>Skolas iela 21A, Brocēni, Saldus nov.</t>
  </si>
  <si>
    <t>Mednieku iela 10, Aizkraukle, Aizkraukles nov.</t>
  </si>
  <si>
    <t>Spodrības iela 6, Dobele, Dobeles nov., LV-3701</t>
  </si>
  <si>
    <t>"Avoti Elektro", Lizuma pag., Gulbenes nov.</t>
  </si>
  <si>
    <t>Rūjienas iela 5, Valka, Valkas nov.</t>
  </si>
  <si>
    <t>"Strengu Skujas", Salaspils, Salaspils pag., Ropažu nov</t>
  </si>
  <si>
    <t>"Lidlauks Viens", Krustpils pag., Jēkabpils nov.</t>
  </si>
  <si>
    <t>"Lidlauks Trīs", Krustpils pag., Jēkabpils nov.</t>
  </si>
  <si>
    <t>"Lidlauks Divi", Krustpils pag., Jēkabpils nov.</t>
  </si>
  <si>
    <t>"Granulas 2", Launkalnes pag., Smiltenes nov.</t>
  </si>
  <si>
    <t>Plānupes iela 34A, Inčukalns, Inčukalna pag., Siguldas nov.</t>
  </si>
  <si>
    <t>Smilšu iela 16, Jaunjelgava, Aizkraukles nov.</t>
  </si>
  <si>
    <t>"Tiltiņi", Inčukalns, Inčukalna pag., Siguldas nov.</t>
  </si>
  <si>
    <t>"Enerģija", Klonešnīki, Mežvidu pag., Ludzas nov.,</t>
  </si>
  <si>
    <t>Stacijas iela 6, Kuldīga, Kuldīgas nov.</t>
  </si>
  <si>
    <t>Aizupes iela 1A, Jēkabpils, Jēkabpils nov.</t>
  </si>
  <si>
    <t>Madonas iela 6D, Jēkabpils, Jēkabpils nov.</t>
  </si>
  <si>
    <t>Kaiju iela 33, Liepāja</t>
  </si>
  <si>
    <t>"Gaismas", Aizkraukles pag., Aizkraukles nov.</t>
  </si>
  <si>
    <t>Kārsavas iela 1B, Preiļi, Preiļu nov.</t>
  </si>
  <si>
    <t>Siltuma iela 6, Rīga</t>
  </si>
  <si>
    <t>Rīgas iela 16A, Smiltene, Smiltenes nov.</t>
  </si>
  <si>
    <t>"Koģenerācijas stacija", Taurene, Taurenes pag., Cēsu nov.</t>
  </si>
  <si>
    <t>"Akmentiņi", Bērzaunes pag., Madonas nov., LV-4853</t>
  </si>
  <si>
    <t>"Stašķeviču dzirnavas", Šķeltovas pag., Krāslavas nov.</t>
  </si>
  <si>
    <t>"Aģes dzirnavas", Skultes pag., Limbažu nov.</t>
  </si>
  <si>
    <t>"Annenieku ūdens dzirnavas", 	Annenieku pag., Dobeles nov.</t>
  </si>
  <si>
    <t>"Dzirnavas", Pampāļu pag., Saldus nov.</t>
  </si>
  <si>
    <t>"Āžu dzirnavu HES", Tirzas pag., Gulbenes nov.</t>
  </si>
  <si>
    <t>"Berķenes dzirnavas", Vilces pag., Jelgavas nov.</t>
  </si>
  <si>
    <t>"Billes HES", Drabešu pag., Cēsu nov.</t>
  </si>
  <si>
    <t>"Bišpēteri", Irlavas pag., Tukuma nov.</t>
  </si>
  <si>
    <t>"Kalna Dzirnavas", Raiskuma pag., Cēsu nov.</t>
  </si>
  <si>
    <t>"Brandeļu hidroelektrostacija", Brandeļi, Kocēnu pag., Valmieras nov.</t>
  </si>
  <si>
    <t>Braslas HES, Straupes pag., Cēsu nov.</t>
  </si>
  <si>
    <t>"Cirīšu hidroelektrostacija", Lopoti, Aglonas pag., Preiļu nov.</t>
  </si>
  <si>
    <t>Skolas iela 2B, Dobele, Dobeles nov.</t>
  </si>
  <si>
    <t>"Dzeldas hidroelektrostacija", Nīkrāces pag., Kuldīgas nov.</t>
  </si>
  <si>
    <t>"Dzirnavas", Bērzes pag., Dobeles nov.</t>
  </si>
  <si>
    <t>"Cieceres dzirnavas 1", Kalnsētas, Cieceres pag., Saldus nov.</t>
  </si>
  <si>
    <t>"Dzirnavas", Sēme, Sēmes pag., Tukuma nov.</t>
  </si>
  <si>
    <t>"Līču Dzirnavas", Kūku pag., Jēkabpils nov.</t>
  </si>
  <si>
    <t>Rīgas iela 14, Ērgļi, Ērgļu pag., Madonas nov.</t>
  </si>
  <si>
    <t>"Brutuļu HES 1", Brutuļi, Smiltenes pag., Smiltenes nov.</t>
  </si>
  <si>
    <t>"Jaunannas dzirnavas", Jaunannas pag., Alūksnes nov.</t>
  </si>
  <si>
    <t>"Bunkas ūdensdzirnavas", Bunka, Bunkas pag., Dienvidkurzemes nov.</t>
  </si>
  <si>
    <t>"Gravas", Usmas pag., Ventspils nov.</t>
  </si>
  <si>
    <t>"Spīķu hidroelektrostacija", Vārmes pag., Kuldīgas nov.</t>
  </si>
  <si>
    <t>"Šķēdes Dzirnavas", Vārmes pag., Kuldīgas nov.</t>
  </si>
  <si>
    <t>"Vecdzirnavas", Ugāles pag., Ventspils nov.</t>
  </si>
  <si>
    <t>"Dzirnavas", Mazzalves pag., Aizkraukles nov.</t>
  </si>
  <si>
    <t>"Ūdeņi", Virgas pag., Priekules nov.</t>
  </si>
  <si>
    <t>"Ainavas", Galgauskas pag., Gulbenes nov.</t>
  </si>
  <si>
    <t>"Galgauskas dzirnavu HES", Galgauskas pag., Gulbenes nov.</t>
  </si>
  <si>
    <t>"Nigras HES", Blomes pag., Smiltenes nov.</t>
  </si>
  <si>
    <t>Ezera iela 2A, Smiltene, Smiltenes nov.</t>
  </si>
  <si>
    <t>"Loša Dzirnavas", Nīgrandes pag., Saldus nov.</t>
  </si>
  <si>
    <t>"Kanavišķu HES", Nīgrandes pag., Saldus nov.</t>
  </si>
  <si>
    <t>Grīvnieki 2, Mazzalves pag., Aizkraukles nov.</t>
  </si>
  <si>
    <t>"Lejas ūdens dzirnavas", Iecavas pag., Bauskas nov.</t>
  </si>
  <si>
    <t>"Grīvaišu hidroelektrostacija", Ezeres pag., Saldus nov.</t>
  </si>
  <si>
    <t>"Grūbe Hidro", Apes pag., Smiltenes nov.</t>
  </si>
  <si>
    <t>"Ūdensdzirnavas", Rīgas iela 6, Klidziņa, Skrīveru pag., Aizkraukles nov.</t>
  </si>
  <si>
    <t>"Bēnes dzirnavas", Bēne, Bēnes pag., Dobeles nov.</t>
  </si>
  <si>
    <t>"Gravas", Skrīveru pag., Aizkraukles nov.</t>
  </si>
  <si>
    <t>Ropažu HES, Krasta iela 8, Ropaži, Ropažu nov.</t>
  </si>
  <si>
    <t>Pilskalna iela 8, Rūjiena, Valmieras nov.</t>
  </si>
  <si>
    <t>Brīvības iela 32, Viļāni, Viļānu nov.</t>
  </si>
  <si>
    <t>"Mazkrāces", Lancenieki, Džūkstes pag., Tukuma nov.</t>
  </si>
  <si>
    <t>"Jaunlezdiņi", Vijciema pag., Valkas nov.</t>
  </si>
  <si>
    <t>"Lobes dzirnavas", Lēdmane, Lēdmanes pag., Ogres nov.</t>
  </si>
  <si>
    <t xml:space="preserve">	"Ilzēnu HES", Jaunpiebalgas pag., Cēsu nov.</t>
  </si>
  <si>
    <t>"Kalna Kārklu hidroelektrostacija", Cesvaines pag., Madonas nov.</t>
  </si>
  <si>
    <t>Zāģezera iela 2, Valka, Valkas nov.</t>
  </si>
  <si>
    <t>Ventas iela 5, Raņķi, Raņķu pag., Skrundas nov.</t>
  </si>
  <si>
    <t>"Korns", Jegoriški, Aizkalnes pag., Preiļu nov.</t>
  </si>
  <si>
    <t>"Zosēnu HES", Zosēnu pag., Cēsu nov.</t>
  </si>
  <si>
    <t>"Ķoņu dzirnavas", Ķoņu pag., Valmieras nov.</t>
  </si>
  <si>
    <t>"Krīgaļu Dzirnavas", Nītaures pag., Cēsu nov.</t>
  </si>
  <si>
    <t>"Krotes HES", Bunkas pag., Dienvidkurzemes nov.</t>
  </si>
  <si>
    <t>"Sendzirnavas", Abavas pag., Talsu nov.</t>
  </si>
  <si>
    <t xml:space="preserve"> Dzirnavu iela, Felicianova, Ciblas pag., Ludzas nov.</t>
  </si>
  <si>
    <t>"Dzirnas", Kubulova, Isnaudas pag., Ludzas nov.</t>
  </si>
  <si>
    <t xml:space="preserve">	"Spruktu HES", Poludņi, Stoļerovas pag., Rēzeknes nov.</t>
  </si>
  <si>
    <t>"Paideru HES", Lejasciema pag., Gulbenes nov.</t>
  </si>
  <si>
    <t>Dobelnieku gatve 5, Dobelnieki, Tīnūžu pag., Ogres nov.</t>
  </si>
  <si>
    <t>Liepu gatve 10, Kazdanga, Kazdangas pag., Dienvidkurzemes nov.</t>
  </si>
  <si>
    <t>Rīgas iela 95, Līvāni, Līvānu nov.</t>
  </si>
  <si>
    <t>"Brenguļu dzirnavas", Brenguļi, Brenguļu pag., Valmieras nov.</t>
  </si>
  <si>
    <t>"HES Pakuļi"" , Lutriņu pag., Saldus nov.</t>
  </si>
  <si>
    <t>"Sinoles dzirnavas", Sinole, Lejasciema pag., Gulbenes nov.</t>
  </si>
  <si>
    <t>"Silmaču hidroelektrostacija", Nagļi, Nagļu pag., Rēzeknes nov.</t>
  </si>
  <si>
    <t>Dzirnavu iela 7, Nereta, Neretas pag., Aizkraukles nov.</t>
  </si>
  <si>
    <t>"Dubeņecas dzirnavas", Ambeļu pag., Augšdaugavas nov.</t>
  </si>
  <si>
    <t>"Upeskrasti", Ambeļu pag., Augšdaugavas nov.</t>
  </si>
  <si>
    <t>"Gulbīši", Augstkalnes pag., Dobeles nov.</t>
  </si>
  <si>
    <t>"Novators", Kroņauce, Tērvetes pag., Dobeles nov.</t>
  </si>
  <si>
    <t>"Rundāles ūdensdzirnavas", Rundāles pag., Bauskas nov.</t>
  </si>
  <si>
    <t>"Kalna kļavas", Ambeļu pag., Augšdaugavas nov.</t>
  </si>
  <si>
    <t>"Viduskroģeri", Platones pag., Jelgavas nov.</t>
  </si>
  <si>
    <t>"Ziedlejas", Lielplatones pag., Jelgavas nov.</t>
  </si>
  <si>
    <t>Brīvības iela 124/126, Ogre, Ogres nov.</t>
  </si>
  <si>
    <t>"Dzirnavas", Lībagu pag., Talsu nov.</t>
  </si>
  <si>
    <t>"Palsmanes ūdensdzirnavas", Palsmane, Palsmanes pag., Smiltenes nov.</t>
  </si>
  <si>
    <t>"Karvas hidroelektrostacija", Alsviķu pag., Alūksnes nov.</t>
  </si>
  <si>
    <t>"Pāces hidroelektrostacija", Pāce, Dundagas pag., Talsu nov.</t>
  </si>
  <si>
    <t>"Pilskalna HES", Lejasciema pag., Gulbenes nov.</t>
  </si>
  <si>
    <t>"Gaujas HES", Rankas pag., Gulbenes nov.</t>
  </si>
  <si>
    <t>"Variņu HES", Rankas pag., Gulbenes nov.</t>
  </si>
  <si>
    <t xml:space="preserve">"Dzirnavas", Raunas pag., Smiltenes nov., </t>
  </si>
  <si>
    <t>"Dzirnavas", Palsmanes pag., Smiltenes nov.</t>
  </si>
  <si>
    <t>"Rideļu dzirnavas", Engures pag., Tukuma nov.</t>
  </si>
  <si>
    <t>"Dzelzāmuri", Virbu pag., Talsu nov.</t>
  </si>
  <si>
    <t>"Vizlas HES", Grundzāles pag., Smiltenes nov.</t>
  </si>
  <si>
    <t>"Sankaļu dzirnavas", Sala, Salas pag., Jēkabpils nov.</t>
  </si>
  <si>
    <t>"Lācītes", Rankas pag., Gulbenes nov.</t>
  </si>
  <si>
    <t>"Skuķīšu dzirnavas", Skuķīši, Garkalnes pag., Ropažu nov.</t>
  </si>
  <si>
    <t>"Rauskas HES", Ramatas pag., Valmieras nov.</t>
  </si>
  <si>
    <t>"Dzirnavnieki", Saldus, Saldus nov.</t>
  </si>
  <si>
    <t>"Vēžu HES", Aiviekstes pag., Aizkraukles nov.</t>
  </si>
  <si>
    <t>Aiviekstes iela 1A, Ļaudona, Ļaudonas pag., Madonas nov.</t>
  </si>
  <si>
    <t>Dzirnavu iela 9, Mālpils, Mālpils pag., Siguldas nov.</t>
  </si>
  <si>
    <t>"Kalmes", Lejasciema pag., Gulbenes nov.</t>
  </si>
  <si>
    <t>"Lēnu dzirnavas", Nīkrāces pag., Kuldīgas nov.</t>
  </si>
  <si>
    <t>Melderu iela 9, Sidgunda, Mālpils pag., Siguldas nov.</t>
  </si>
  <si>
    <t>"Apriķu hidroelektrostacija", Lažas pag., Dienvidkurzemes nov.</t>
  </si>
  <si>
    <t>"Ielejas", Lažas pag., Dienvidkurzemes nov.</t>
  </si>
  <si>
    <t>"Ēdoles dzirnavas", Ēdole, Ēdoles pag., Kuldīgas nov.</t>
  </si>
  <si>
    <t>"Mūra ūdensdzirnavas", Vilces pag., Jelgavas nov.</t>
  </si>
  <si>
    <t>Padures pag., Kuldīgas nov.</t>
  </si>
  <si>
    <t>"Dzirnavas", Rudbāržu pag., Kuldīgas nov.,</t>
  </si>
  <si>
    <t>"Emmas Dzirnavas", Sausnējas pag., Madonas nov.</t>
  </si>
  <si>
    <t>"Viesatu HES", Viesatas, Viesatu pag., Tukuma nov.</t>
  </si>
  <si>
    <t>"Krievciema ūdensdzirnavas", Krievciems, Aiviekstes pag., Aizkraukles nov.</t>
  </si>
  <si>
    <t>"Ūdensdzirnavas", Strazdes pag., Talsu nov.</t>
  </si>
  <si>
    <t>"Zaņas Dzirnavas", Zaņas pag., Saldus nov.</t>
  </si>
  <si>
    <t>Raiņa iela 27, Zilupe, Ludzas nov.</t>
  </si>
  <si>
    <t>"Jaundāliņi", Alsungas pag., Kuldīgas nov.</t>
  </si>
  <si>
    <t>Jātnieku iela 25, Liepāja</t>
  </si>
  <si>
    <t>"Lipsti", Popes pag., Ventspils nov.</t>
  </si>
  <si>
    <t>"Dīķīši", Vērgales pag., Dienvidkurzemes nov.</t>
  </si>
  <si>
    <t>"Lenkas", Saraiķi, Vērgales pag., Dienvidkurzemes nov.</t>
  </si>
  <si>
    <t>"Sēteri", Nīcas pag., Dienvidkurzemes nov.</t>
  </si>
  <si>
    <t>"Oši K", Vārves pag., Ventspils nov.</t>
  </si>
  <si>
    <t>"Ošlejas", Vārves pag., Ventspils nov.</t>
  </si>
  <si>
    <t>"Birzes", Vērgales pag., Dienvidkurzemes nov.</t>
  </si>
  <si>
    <t>"Vēja Kalns", Viesītes pag., Jēkabpils nov.</t>
  </si>
  <si>
    <t>"Vēja parks 10", Grobiņas pag., Dienvidkurzemes nov.</t>
  </si>
  <si>
    <t>"Vēja parks 11", Grobiņas pag., Dienvidkurzemes nov.</t>
  </si>
  <si>
    <t>"Vēja parks 12", Grobiņas pag., Dienvidkurzemes nov.</t>
  </si>
  <si>
    <t>"Vēja parks 13", Grobiņas pag., Dienvidkurzemes nov.</t>
  </si>
  <si>
    <t>"Vēja parks 14", Grobiņas pag., Dienvidkurzemes nov.</t>
  </si>
  <si>
    <t>"Vēja parks 15", Grobiņas pag., Dienvidkurzemes nov.</t>
  </si>
  <si>
    <t>"Vēja parks 16", Grobiņas pag., Dienvidkurzemes nov.</t>
  </si>
  <si>
    <t>"Vēja parks 17", Grobiņas pag., Dienvidkurzemes nov.</t>
  </si>
  <si>
    <t>"Vēja parks 18", Grobiņas pag., Dienvidkurzemes nov.</t>
  </si>
  <si>
    <t>"Vēja parks 19", Grobiņas pag., Dienvidkurzemes nov.</t>
  </si>
  <si>
    <t>"Vēja parks 20", Grobiņas pag., Dienvidkurzemes nov.</t>
  </si>
  <si>
    <t>“Namiķi”, Medzes pag., Dienvidkurzemes nov.</t>
  </si>
  <si>
    <t>"Klapari", Alsungas pag., Kuldīgas nov.</t>
  </si>
  <si>
    <t>"Krustceles", Priekules pag., Dienvidkurzemes nov.</t>
  </si>
  <si>
    <t>"Āpši", Alsungas pag., Kuldīgas nov.</t>
  </si>
  <si>
    <t>"Pilarāji", Alsungas pag., Kuldīgas nov.</t>
  </si>
  <si>
    <t>"Rogaiņi", Priekules pag., Dienvidkurzemes nov.</t>
  </si>
  <si>
    <t>Kamārcītes elektrostacijas, Tārgales pag., Venstpils nov.</t>
  </si>
  <si>
    <t>18. novembra iela 2, Daugavpils, LV-5401</t>
  </si>
  <si>
    <t>Silikātu iela 8, Daugavpils, LV-5404</t>
  </si>
  <si>
    <t>Marijas iela 1, Daugavpils</t>
  </si>
  <si>
    <t>Celtnieku iela 3, Lieģi, Tadaiķu pag., Dienvidkurzemes nov.</t>
  </si>
  <si>
    <t>Celtnieku iela 3B, Olaine, Olaines nov.</t>
  </si>
  <si>
    <t>Celtnieku iela 3C, Olaine, Olaines nov.</t>
  </si>
  <si>
    <t>Celtnieku iela 3D, Olaine, Olaines nov.</t>
  </si>
  <si>
    <t>Celtnieku ielā 36, Grobiņā, Dienvidkurzemes nov.</t>
  </si>
  <si>
    <t>Silikātu iela 8A, Daugavpils</t>
  </si>
  <si>
    <t>Avotu iela 17, Lielvārde, Ogres nov.</t>
  </si>
  <si>
    <t>Edgara Kauliņa aleja 16, Lielvārde, Ogres nov.</t>
  </si>
  <si>
    <t>Rūpnīcu iela 5, Olaine, Olaines nov.</t>
  </si>
  <si>
    <t>Burtnieku iela 13, Saurieši, Stopiņu pag., Ropažu nov.</t>
  </si>
  <si>
    <t>Acones iela 4, Ulbroka, Stopiņu pag., Ropažu nov.</t>
  </si>
  <si>
    <t>Zahārija Stopija iela 1, Upeslejas, Stopiņu pag., Ropažu nov.</t>
  </si>
  <si>
    <t>Atbrīvošanas aleja 155A, Rēzekne, LV-4604</t>
  </si>
  <si>
    <t>N. Rancāna iela 5, Rēzekne, LV-4601</t>
  </si>
  <si>
    <t>Ķīpsalas iela 8b, Rīga</t>
  </si>
  <si>
    <t>Zeltiņu iela 130, Mārupe, Mārupes nov.</t>
  </si>
  <si>
    <t>Mazcenu aleja 41-4, Jaunmārupe, Mārupes nov.</t>
  </si>
  <si>
    <t>Mārkalnes iela 1A, Rīga</t>
  </si>
  <si>
    <t>Rūpniecības iela 73A, Jelgava</t>
  </si>
  <si>
    <t>"Jātnieki", Tērvetes pag., Dobeles nov.</t>
  </si>
  <si>
    <t>"Jaunlīci", Sarkaņu pagasts, Madonas novads</t>
  </si>
  <si>
    <t>"Graudiņi", Sausnējas pagasts, Ērgļu novads</t>
  </si>
  <si>
    <t>"Veckļaviņas", Lēdurgas pagasts, Krimuldas novads</t>
  </si>
  <si>
    <t>"Niedras", Sidgunda, Mālpils novads</t>
  </si>
  <si>
    <t>"Kalna Oši", Dobeles pagasts, Dobeles novads</t>
  </si>
  <si>
    <t>Kaļķu iela 1, Novadnieku pagasts, Saldus novads</t>
  </si>
  <si>
    <t>Kuldīgas iela 88A, Saldus</t>
  </si>
  <si>
    <t>"Veckroģeļi", Cieceres pagasts, Saldus novads</t>
  </si>
  <si>
    <t>"Kārļi", Drabešu pagasts, Cēsu novads</t>
  </si>
  <si>
    <t>Beverīnas novads, Trikātas pagasts</t>
  </si>
  <si>
    <t>CĪRUĻU ROBEŽNIEKI, Viļķenes pagasts, Limbažu novads</t>
  </si>
  <si>
    <t>Aknīstes novads, Gārsenes pagasts</t>
  </si>
  <si>
    <t>Kocēnu novads, Dikļu pagasts</t>
  </si>
  <si>
    <t>"Bikstupes", Jaunpils pagasts, Tukuma novads</t>
  </si>
  <si>
    <t>Pīlādžu iela 1, Grobiņa, Dienvidkurzemes novads</t>
  </si>
  <si>
    <t>Aiviekste, Kalsnavas pag., Madonas nov.</t>
  </si>
  <si>
    <t>“Dambis”, Rendas pagasts, Kuldīgas novads</t>
  </si>
  <si>
    <t>Šederas pagasts, Ilūkstes novads</t>
  </si>
  <si>
    <t>Kaplavas pagasts, Krāslavas novads</t>
  </si>
  <si>
    <t>"Dzirnavnieki", Saldus</t>
  </si>
  <si>
    <t>"Jaunarāji", Priekules pag., Dienvidkurzemes nov.</t>
  </si>
  <si>
    <t>Granīta 31, Acone, Salaspils pagasts, Ropažu novads</t>
  </si>
  <si>
    <t>Kurzemes prospekts 17, Rīga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</si>
</sst>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#,##0.00000"/>
    <numFmt numFmtId="166" formatCode="#,##0.000"/>
    <numFmt numFmtId="168" formatCode="#,##0.000000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1" applyBorder="1" applyAlignment="1">
      <alignment horizontal="left" vertical="center"/>
    </xf>
    <xf numFmtId="4" fontId="3" fillId="2" borderId="14" xfId="1" applyNumberFormat="1" applyFill="1" applyBorder="1" applyAlignment="1">
      <alignment horizontal="center" vertical="center"/>
    </xf>
    <xf numFmtId="164" fontId="3" fillId="2" borderId="14" xfId="1" applyNumberFormat="1" applyFill="1" applyBorder="1" applyAlignment="1">
      <alignment horizontal="center" vertical="center"/>
    </xf>
    <xf numFmtId="4" fontId="3" fillId="2" borderId="15" xfId="1" applyNumberFormat="1" applyFill="1" applyBorder="1" applyAlignment="1">
      <alignment horizontal="center" vertical="center"/>
    </xf>
    <xf numFmtId="4" fontId="3" fillId="2" borderId="12" xfId="1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6" xfId="1" applyBorder="1" applyAlignment="1">
      <alignment horizontal="left" vertical="center"/>
    </xf>
    <xf numFmtId="4" fontId="3" fillId="2" borderId="18" xfId="1" applyNumberFormat="1" applyFill="1" applyBorder="1" applyAlignment="1">
      <alignment horizontal="center" vertical="center"/>
    </xf>
    <xf numFmtId="164" fontId="3" fillId="2" borderId="18" xfId="1" applyNumberFormat="1" applyFill="1" applyBorder="1" applyAlignment="1">
      <alignment horizontal="center" vertical="center"/>
    </xf>
    <xf numFmtId="4" fontId="3" fillId="2" borderId="19" xfId="1" applyNumberFormat="1" applyFill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4" fontId="3" fillId="2" borderId="20" xfId="1" applyNumberFormat="1" applyFill="1" applyBorder="1" applyAlignment="1">
      <alignment horizontal="center" vertical="center"/>
    </xf>
    <xf numFmtId="164" fontId="3" fillId="2" borderId="20" xfId="1" applyNumberFormat="1" applyFill="1" applyBorder="1" applyAlignment="1">
      <alignment horizontal="center" vertical="center"/>
    </xf>
    <xf numFmtId="4" fontId="3" fillId="2" borderId="21" xfId="1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3" fillId="2" borderId="27" xfId="1" applyNumberFormat="1" applyFill="1" applyBorder="1" applyAlignment="1">
      <alignment horizontal="center" vertical="center"/>
    </xf>
    <xf numFmtId="164" fontId="3" fillId="2" borderId="27" xfId="1" applyNumberFormat="1" applyFill="1" applyBorder="1" applyAlignment="1">
      <alignment horizontal="center" vertical="center"/>
    </xf>
    <xf numFmtId="4" fontId="3" fillId="2" borderId="28" xfId="1" applyNumberForma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3" fillId="2" borderId="24" xfId="1" applyNumberFormat="1" applyFill="1" applyBorder="1" applyAlignment="1">
      <alignment horizontal="center" vertical="center"/>
    </xf>
    <xf numFmtId="164" fontId="3" fillId="2" borderId="24" xfId="1" applyNumberFormat="1" applyFill="1" applyBorder="1" applyAlignment="1">
      <alignment horizontal="center" vertical="center"/>
    </xf>
    <xf numFmtId="4" fontId="3" fillId="2" borderId="10" xfId="1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0" fontId="3" fillId="0" borderId="34" xfId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3" fontId="3" fillId="2" borderId="39" xfId="1" applyNumberFormat="1" applyFill="1" applyBorder="1" applyAlignment="1">
      <alignment horizontal="center" vertical="center"/>
    </xf>
    <xf numFmtId="3" fontId="3" fillId="2" borderId="40" xfId="1" applyNumberFormat="1" applyFill="1" applyBorder="1" applyAlignment="1">
      <alignment horizontal="center" vertical="center"/>
    </xf>
    <xf numFmtId="3" fontId="3" fillId="2" borderId="41" xfId="1" applyNumberFormat="1" applyFill="1" applyBorder="1" applyAlignment="1">
      <alignment horizontal="center" vertical="center"/>
    </xf>
    <xf numFmtId="3" fontId="3" fillId="2" borderId="42" xfId="1" applyNumberFormat="1" applyFill="1" applyBorder="1" applyAlignment="1">
      <alignment horizontal="center" vertical="center"/>
    </xf>
    <xf numFmtId="14" fontId="5" fillId="0" borderId="16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16" xfId="0" applyNumberFormat="1" applyFont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4" fontId="5" fillId="0" borderId="12" xfId="0" applyNumberFormat="1" applyFont="1" applyFill="1" applyBorder="1" applyAlignment="1">
      <alignment horizontal="center"/>
    </xf>
    <xf numFmtId="14" fontId="5" fillId="0" borderId="12" xfId="0" applyNumberFormat="1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3" fontId="3" fillId="2" borderId="44" xfId="1" applyNumberForma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3" fillId="0" borderId="0" xfId="1"/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2" borderId="41" xfId="1" applyNumberFormat="1" applyFont="1" applyFill="1" applyBorder="1" applyAlignment="1">
      <alignment horizontal="center" vertical="center"/>
    </xf>
    <xf numFmtId="3" fontId="3" fillId="0" borderId="41" xfId="1" applyNumberFormat="1" applyFill="1" applyBorder="1" applyAlignment="1">
      <alignment horizontal="center" vertical="center"/>
    </xf>
    <xf numFmtId="4" fontId="3" fillId="0" borderId="18" xfId="1" applyNumberFormat="1" applyFill="1" applyBorder="1" applyAlignment="1">
      <alignment horizontal="center" vertical="center"/>
    </xf>
    <xf numFmtId="164" fontId="3" fillId="0" borderId="18" xfId="1" applyNumberFormat="1" applyFill="1" applyBorder="1" applyAlignment="1">
      <alignment horizontal="center" vertical="center"/>
    </xf>
    <xf numFmtId="4" fontId="3" fillId="0" borderId="19" xfId="1" applyNumberForma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3" fontId="1" fillId="2" borderId="44" xfId="1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4" fontId="1" fillId="2" borderId="29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164" fontId="1" fillId="2" borderId="18" xfId="1" applyNumberFormat="1" applyFont="1" applyFill="1" applyBorder="1" applyAlignment="1">
      <alignment horizontal="center" vertical="center"/>
    </xf>
    <xf numFmtId="3" fontId="1" fillId="2" borderId="21" xfId="1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4" fontId="0" fillId="0" borderId="19" xfId="0" applyNumberFormat="1" applyFill="1" applyBorder="1" applyAlignment="1">
      <alignment horizontal="center" vertical="center"/>
    </xf>
    <xf numFmtId="0" fontId="3" fillId="0" borderId="34" xfId="1" applyFill="1" applyBorder="1" applyAlignment="1">
      <alignment horizontal="left" vertical="center"/>
    </xf>
    <xf numFmtId="0" fontId="3" fillId="0" borderId="34" xfId="1" applyFill="1" applyBorder="1" applyAlignment="1">
      <alignment horizontal="center" vertical="center"/>
    </xf>
    <xf numFmtId="0" fontId="0" fillId="0" borderId="0" xfId="0" applyFill="1"/>
    <xf numFmtId="0" fontId="0" fillId="0" borderId="16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0" fontId="3" fillId="0" borderId="0" xfId="1" applyFill="1" applyBorder="1" applyAlignment="1">
      <alignment horizontal="left" vertical="center"/>
    </xf>
    <xf numFmtId="0" fontId="2" fillId="0" borderId="0" xfId="0" applyFont="1" applyFill="1"/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" fontId="0" fillId="0" borderId="14" xfId="0" applyNumberForma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0" fillId="0" borderId="13" xfId="0" applyNumberFormat="1" applyFill="1" applyBorder="1" applyAlignment="1">
      <alignment horizontal="center" vertical="center"/>
    </xf>
    <xf numFmtId="4" fontId="0" fillId="0" borderId="15" xfId="0" applyNumberFormat="1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4" fontId="0" fillId="0" borderId="24" xfId="0" applyNumberFormat="1" applyFill="1" applyBorder="1" applyAlignment="1">
      <alignment horizontal="center" vertical="center"/>
    </xf>
    <xf numFmtId="4" fontId="0" fillId="0" borderId="25" xfId="0" applyNumberFormat="1" applyFill="1" applyBorder="1" applyAlignment="1">
      <alignment horizontal="center" vertical="center"/>
    </xf>
    <xf numFmtId="3" fontId="3" fillId="0" borderId="0" xfId="1" applyNumberFormat="1"/>
    <xf numFmtId="1" fontId="0" fillId="0" borderId="0" xfId="0" applyNumberFormat="1" applyAlignment="1">
      <alignment horizontal="center" vertical="center"/>
    </xf>
    <xf numFmtId="0" fontId="3" fillId="0" borderId="0" xfId="1" applyFill="1"/>
    <xf numFmtId="2" fontId="0" fillId="0" borderId="0" xfId="0" applyNumberFormat="1" applyFill="1" applyAlignment="1">
      <alignment horizontal="center" vertical="center"/>
    </xf>
    <xf numFmtId="165" fontId="0" fillId="0" borderId="0" xfId="0" applyNumberFormat="1"/>
    <xf numFmtId="166" fontId="0" fillId="0" borderId="0" xfId="0" applyNumberFormat="1" applyAlignment="1">
      <alignment horizontal="center" vertical="center"/>
    </xf>
    <xf numFmtId="166" fontId="0" fillId="0" borderId="0" xfId="0" applyNumberFormat="1"/>
    <xf numFmtId="168" fontId="0" fillId="0" borderId="0" xfId="0" applyNumberFormat="1"/>
    <xf numFmtId="4" fontId="0" fillId="0" borderId="0" xfId="0" applyNumberFormat="1"/>
    <xf numFmtId="2" fontId="0" fillId="0" borderId="0" xfId="0" applyNumberFormat="1"/>
    <xf numFmtId="3" fontId="0" fillId="0" borderId="26" xfId="0" applyNumberFormat="1" applyFill="1" applyBorder="1" applyAlignment="1">
      <alignment horizontal="center" vertical="center"/>
    </xf>
    <xf numFmtId="4" fontId="0" fillId="0" borderId="27" xfId="0" applyNumberFormat="1" applyFill="1" applyBorder="1" applyAlignment="1">
      <alignment horizontal="center" vertical="center"/>
    </xf>
    <xf numFmtId="4" fontId="0" fillId="0" borderId="28" xfId="0" applyNumberFormat="1" applyFill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4" fontId="1" fillId="0" borderId="0" xfId="0" applyNumberFormat="1" applyFont="1"/>
    <xf numFmtId="165" fontId="0" fillId="0" borderId="0" xfId="0" applyNumberFormat="1" applyFill="1"/>
    <xf numFmtId="168" fontId="0" fillId="0" borderId="0" xfId="0" applyNumberFormat="1" applyFill="1"/>
    <xf numFmtId="166" fontId="0" fillId="0" borderId="0" xfId="0" applyNumberFormat="1" applyFill="1"/>
    <xf numFmtId="0" fontId="0" fillId="0" borderId="10" xfId="0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1" fillId="2" borderId="20" xfId="1" applyNumberFormat="1" applyFont="1" applyFill="1" applyBorder="1" applyAlignment="1">
      <alignment horizontal="center" vertical="center"/>
    </xf>
    <xf numFmtId="3" fontId="1" fillId="2" borderId="43" xfId="0" applyNumberFormat="1" applyFont="1" applyFill="1" applyBorder="1" applyAlignment="1">
      <alignment horizontal="center" vertical="center"/>
    </xf>
    <xf numFmtId="0" fontId="0" fillId="0" borderId="22" xfId="0" applyFont="1" applyBorder="1"/>
    <xf numFmtId="0" fontId="1" fillId="2" borderId="18" xfId="0" applyFont="1" applyFill="1" applyBorder="1" applyAlignment="1">
      <alignment horizontal="right" vertical="center"/>
    </xf>
    <xf numFmtId="0" fontId="0" fillId="0" borderId="16" xfId="0" applyFont="1" applyFill="1" applyBorder="1"/>
    <xf numFmtId="164" fontId="3" fillId="0" borderId="0" xfId="1" applyNumberFormat="1" applyFill="1"/>
    <xf numFmtId="4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left" vertical="center"/>
    </xf>
    <xf numFmtId="0" fontId="3" fillId="0" borderId="12" xfId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/>
    <xf numFmtId="0" fontId="0" fillId="0" borderId="16" xfId="0" applyFill="1" applyBorder="1" applyAlignment="1">
      <alignment horizontal="center" vertical="center"/>
    </xf>
    <xf numFmtId="0" fontId="3" fillId="0" borderId="16" xfId="1" applyFill="1" applyBorder="1" applyAlignment="1">
      <alignment horizontal="left" vertical="center"/>
    </xf>
    <xf numFmtId="0" fontId="3" fillId="0" borderId="16" xfId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4" fontId="0" fillId="0" borderId="0" xfId="0" applyNumberFormat="1" applyFill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32" xfId="1" applyFill="1" applyBorder="1" applyAlignment="1">
      <alignment horizontal="left" vertical="center"/>
    </xf>
    <xf numFmtId="0" fontId="3" fillId="0" borderId="32" xfId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4" fontId="0" fillId="0" borderId="47" xfId="0" applyNumberFormat="1" applyFill="1" applyBorder="1" applyAlignment="1">
      <alignment horizontal="center" vertical="center"/>
    </xf>
    <xf numFmtId="3" fontId="1" fillId="2" borderId="48" xfId="1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1" applyBorder="1" applyAlignment="1">
      <alignment horizontal="center" vertical="center"/>
    </xf>
    <xf numFmtId="0" fontId="5" fillId="0" borderId="0" xfId="0" applyFont="1" applyBorder="1"/>
    <xf numFmtId="0" fontId="0" fillId="0" borderId="0" xfId="0" applyFill="1" applyBorder="1"/>
    <xf numFmtId="0" fontId="9" fillId="0" borderId="0" xfId="1" applyFont="1" applyBorder="1" applyAlignment="1">
      <alignment horizontal="left" vertical="center"/>
    </xf>
    <xf numFmtId="4" fontId="0" fillId="0" borderId="49" xfId="0" applyNumberFormat="1" applyFill="1" applyBorder="1" applyAlignment="1">
      <alignment horizontal="center" vertical="center"/>
    </xf>
    <xf numFmtId="4" fontId="4" fillId="0" borderId="47" xfId="0" applyNumberFormat="1" applyFont="1" applyFill="1" applyBorder="1" applyAlignment="1">
      <alignment horizontal="center" vertical="center"/>
    </xf>
    <xf numFmtId="4" fontId="0" fillId="0" borderId="50" xfId="0" applyNumberFormat="1" applyFill="1" applyBorder="1" applyAlignment="1">
      <alignment horizontal="center" vertical="center"/>
    </xf>
    <xf numFmtId="4" fontId="1" fillId="2" borderId="45" xfId="0" applyNumberFormat="1" applyFont="1" applyFill="1" applyBorder="1" applyAlignment="1">
      <alignment horizontal="center" vertical="center"/>
    </xf>
  </cellXfs>
  <cellStyles count="9">
    <cellStyle name="Normal" xfId="0" builtinId="0"/>
    <cellStyle name="Normal 12 2 2 3 2" xfId="8" xr:uid="{00000000-0005-0000-0000-000001000000}"/>
    <cellStyle name="Normal 12 3 2" xfId="2" xr:uid="{00000000-0005-0000-0000-000002000000}"/>
    <cellStyle name="Normal 12 3 2 4" xfId="3" xr:uid="{00000000-0005-0000-0000-000003000000}"/>
    <cellStyle name="Normal 2" xfId="1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4" xr:uid="{00000000-0005-0000-0000-000008000000}"/>
  </cellStyles>
  <dxfs count="2">
    <dxf>
      <fill>
        <patternFill>
          <bgColor rgb="FFCC0000"/>
        </patternFill>
      </fill>
    </dxf>
    <dxf>
      <fill>
        <patternFill>
          <bgColor rgb="FFCC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68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5" x14ac:dyDescent="0.35"/>
  <cols>
    <col min="1" max="1" width="10.453125" style="1" customWidth="1"/>
    <col min="2" max="2" width="40.453125" style="2" customWidth="1"/>
    <col min="3" max="3" width="10" style="2" customWidth="1"/>
    <col min="4" max="4" width="12" style="53" customWidth="1"/>
    <col min="5" max="5" width="10" style="53" customWidth="1"/>
    <col min="6" max="6" width="15.7265625" style="53" customWidth="1"/>
    <col min="7" max="7" width="15.54296875" style="53" customWidth="1"/>
    <col min="8" max="8" width="56.453125" style="54" customWidth="1"/>
    <col min="9" max="9" width="15.1796875" style="1" customWidth="1"/>
    <col min="10" max="10" width="19.1796875" style="1" bestFit="1" customWidth="1"/>
    <col min="11" max="11" width="11.26953125" style="1" bestFit="1" customWidth="1"/>
    <col min="12" max="12" width="20.453125" style="1" bestFit="1" customWidth="1"/>
    <col min="13" max="42" width="15" customWidth="1"/>
    <col min="43" max="48" width="15" style="110" customWidth="1"/>
  </cols>
  <sheetData>
    <row r="1" spans="1:65" ht="15" thickBot="1" x14ac:dyDescent="0.4">
      <c r="K1" s="102"/>
    </row>
    <row r="2" spans="1:65" s="115" customFormat="1" ht="15.75" customHeight="1" thickBot="1" x14ac:dyDescent="0.4">
      <c r="A2" s="182"/>
      <c r="B2" s="184" t="s">
        <v>220</v>
      </c>
      <c r="C2" s="187" t="s">
        <v>240</v>
      </c>
      <c r="D2" s="187" t="s">
        <v>179</v>
      </c>
      <c r="E2" s="187" t="s">
        <v>182</v>
      </c>
      <c r="F2" s="187" t="s">
        <v>183</v>
      </c>
      <c r="G2" s="187" t="s">
        <v>184</v>
      </c>
      <c r="H2" s="187" t="s">
        <v>185</v>
      </c>
      <c r="I2" s="186" t="s">
        <v>352</v>
      </c>
      <c r="J2" s="186"/>
      <c r="K2" s="186"/>
      <c r="L2" s="186"/>
      <c r="M2" s="179" t="s">
        <v>0</v>
      </c>
      <c r="N2" s="180"/>
      <c r="O2" s="181"/>
      <c r="P2" s="179" t="s">
        <v>1</v>
      </c>
      <c r="Q2" s="180"/>
      <c r="R2" s="181"/>
      <c r="S2" s="179" t="s">
        <v>2</v>
      </c>
      <c r="T2" s="180"/>
      <c r="U2" s="181"/>
      <c r="V2" s="179" t="s">
        <v>3</v>
      </c>
      <c r="W2" s="180"/>
      <c r="X2" s="181"/>
      <c r="Y2" s="179" t="s">
        <v>4</v>
      </c>
      <c r="Z2" s="180"/>
      <c r="AA2" s="181"/>
      <c r="AB2" s="179" t="s">
        <v>5</v>
      </c>
      <c r="AC2" s="180"/>
      <c r="AD2" s="181"/>
      <c r="AE2" s="189" t="s">
        <v>6</v>
      </c>
      <c r="AF2" s="190"/>
      <c r="AG2" s="191"/>
      <c r="AH2" s="189" t="s">
        <v>7</v>
      </c>
      <c r="AI2" s="190"/>
      <c r="AJ2" s="191"/>
      <c r="AK2" s="189" t="s">
        <v>8</v>
      </c>
      <c r="AL2" s="190"/>
      <c r="AM2" s="191"/>
      <c r="AN2" s="189" t="s">
        <v>9</v>
      </c>
      <c r="AO2" s="190"/>
      <c r="AP2" s="191"/>
      <c r="AQ2" s="189" t="s">
        <v>10</v>
      </c>
      <c r="AR2" s="190"/>
      <c r="AS2" s="191"/>
      <c r="AT2" s="189" t="s">
        <v>11</v>
      </c>
      <c r="AU2" s="190"/>
      <c r="AV2" s="191"/>
    </row>
    <row r="3" spans="1:65" s="1" customFormat="1" ht="44" thickBot="1" x14ac:dyDescent="0.4">
      <c r="A3" s="183"/>
      <c r="B3" s="185"/>
      <c r="C3" s="188"/>
      <c r="D3" s="188"/>
      <c r="E3" s="188"/>
      <c r="F3" s="188"/>
      <c r="G3" s="188"/>
      <c r="H3" s="188"/>
      <c r="I3" s="79" t="s">
        <v>195</v>
      </c>
      <c r="J3" s="77" t="s">
        <v>274</v>
      </c>
      <c r="K3" s="4" t="s">
        <v>13</v>
      </c>
      <c r="L3" s="5" t="s">
        <v>275</v>
      </c>
      <c r="M3" s="76" t="s">
        <v>195</v>
      </c>
      <c r="N3" s="78" t="s">
        <v>274</v>
      </c>
      <c r="O3" s="75" t="s">
        <v>275</v>
      </c>
      <c r="P3" s="76" t="s">
        <v>195</v>
      </c>
      <c r="Q3" s="78" t="s">
        <v>274</v>
      </c>
      <c r="R3" s="75" t="s">
        <v>275</v>
      </c>
      <c r="S3" s="76" t="s">
        <v>195</v>
      </c>
      <c r="T3" s="78" t="s">
        <v>274</v>
      </c>
      <c r="U3" s="75" t="s">
        <v>275</v>
      </c>
      <c r="V3" s="76" t="s">
        <v>195</v>
      </c>
      <c r="W3" s="78" t="s">
        <v>274</v>
      </c>
      <c r="X3" s="75" t="s">
        <v>275</v>
      </c>
      <c r="Y3" s="76" t="s">
        <v>195</v>
      </c>
      <c r="Z3" s="78" t="s">
        <v>274</v>
      </c>
      <c r="AA3" s="75" t="s">
        <v>275</v>
      </c>
      <c r="AB3" s="76" t="s">
        <v>195</v>
      </c>
      <c r="AC3" s="78" t="s">
        <v>274</v>
      </c>
      <c r="AD3" s="75" t="s">
        <v>275</v>
      </c>
      <c r="AE3" s="76" t="s">
        <v>195</v>
      </c>
      <c r="AF3" s="78" t="s">
        <v>274</v>
      </c>
      <c r="AG3" s="75" t="s">
        <v>275</v>
      </c>
      <c r="AH3" s="76" t="s">
        <v>195</v>
      </c>
      <c r="AI3" s="78" t="s">
        <v>274</v>
      </c>
      <c r="AJ3" s="75" t="s">
        <v>275</v>
      </c>
      <c r="AK3" s="76" t="s">
        <v>195</v>
      </c>
      <c r="AL3" s="78" t="s">
        <v>274</v>
      </c>
      <c r="AM3" s="75" t="s">
        <v>275</v>
      </c>
      <c r="AN3" s="76" t="s">
        <v>195</v>
      </c>
      <c r="AO3" s="78" t="s">
        <v>274</v>
      </c>
      <c r="AP3" s="75" t="s">
        <v>275</v>
      </c>
      <c r="AQ3" s="76" t="s">
        <v>195</v>
      </c>
      <c r="AR3" s="78" t="s">
        <v>274</v>
      </c>
      <c r="AS3" s="75" t="s">
        <v>275</v>
      </c>
      <c r="AT3" s="76" t="s">
        <v>195</v>
      </c>
      <c r="AU3" s="78" t="s">
        <v>274</v>
      </c>
      <c r="AV3" s="75" t="s">
        <v>275</v>
      </c>
    </row>
    <row r="4" spans="1:65" x14ac:dyDescent="0.35">
      <c r="A4" s="161">
        <v>1</v>
      </c>
      <c r="B4" s="162" t="s">
        <v>287</v>
      </c>
      <c r="C4" s="163">
        <v>378</v>
      </c>
      <c r="D4" s="164">
        <v>0.6</v>
      </c>
      <c r="E4" s="164" t="s">
        <v>347</v>
      </c>
      <c r="F4" s="165">
        <v>41891</v>
      </c>
      <c r="G4" s="165">
        <v>41891</v>
      </c>
      <c r="H4" s="166" t="s">
        <v>200</v>
      </c>
      <c r="I4" s="55">
        <f t="shared" ref="I4:I23" si="0">M4+P4+S4+V4+Y4+AB4+AE4+AH4+AK4+AN4+AQ4+AT4</f>
        <v>633843.29999999958</v>
      </c>
      <c r="J4" s="32">
        <f t="shared" ref="J4:J23" si="1">N4+Q4+T4+W4+Z4+AC4+AF4+AI4+AL4+AO4+AR4+AU4</f>
        <v>50115.666269999972</v>
      </c>
      <c r="K4" s="33">
        <f>J4/I4</f>
        <v>7.9066334329005297E-2</v>
      </c>
      <c r="L4" s="34">
        <f t="shared" ref="L4:L23" si="2">O4+R4+U4+X4+AA4+AD4+AG4+AJ4+AM4+AP4+AS4+AV4</f>
        <v>16704.404221099998</v>
      </c>
      <c r="M4" s="35">
        <v>157156.06999999977</v>
      </c>
      <c r="N4" s="36">
        <v>12871.082132999989</v>
      </c>
      <c r="O4" s="37">
        <v>4397.5783605000033</v>
      </c>
      <c r="P4" s="35">
        <v>227238.6099999999</v>
      </c>
      <c r="Q4" s="36">
        <v>18610.842158999989</v>
      </c>
      <c r="R4" s="37">
        <v>4517.0230901000004</v>
      </c>
      <c r="S4" s="35">
        <v>132988.82999999993</v>
      </c>
      <c r="T4" s="36">
        <v>10891.785176999989</v>
      </c>
      <c r="U4" s="37">
        <v>5033.0948917999904</v>
      </c>
      <c r="V4" s="35">
        <v>86547.029999999955</v>
      </c>
      <c r="W4" s="36">
        <v>7088.2017570000016</v>
      </c>
      <c r="X4" s="37">
        <v>3689.0700784000005</v>
      </c>
      <c r="Y4" s="35">
        <v>29912.760000000017</v>
      </c>
      <c r="Z4" s="36">
        <v>2449.8550440000004</v>
      </c>
      <c r="AA4" s="37">
        <v>863.73780029999978</v>
      </c>
      <c r="AB4" s="35">
        <v>0</v>
      </c>
      <c r="AC4" s="36">
        <v>0</v>
      </c>
      <c r="AD4" s="37">
        <v>0</v>
      </c>
      <c r="AE4" s="35">
        <v>0</v>
      </c>
      <c r="AF4" s="36">
        <v>0</v>
      </c>
      <c r="AG4" s="37">
        <v>0</v>
      </c>
      <c r="AH4" s="35">
        <v>0</v>
      </c>
      <c r="AI4" s="36">
        <v>-1796.1</v>
      </c>
      <c r="AJ4" s="37">
        <v>-1796.1</v>
      </c>
      <c r="AK4" s="138">
        <v>0</v>
      </c>
      <c r="AL4" s="139">
        <v>0</v>
      </c>
      <c r="AM4" s="140">
        <v>0</v>
      </c>
      <c r="AN4" s="35">
        <v>0</v>
      </c>
      <c r="AO4" s="36">
        <v>0</v>
      </c>
      <c r="AP4" s="37">
        <v>0</v>
      </c>
      <c r="AQ4" s="138">
        <v>0</v>
      </c>
      <c r="AR4" s="139">
        <v>0</v>
      </c>
      <c r="AS4" s="140">
        <v>0</v>
      </c>
      <c r="AT4" s="138">
        <v>0</v>
      </c>
      <c r="AU4" s="139">
        <v>0</v>
      </c>
      <c r="AV4" s="206">
        <v>0</v>
      </c>
      <c r="AW4" s="199"/>
      <c r="AX4" s="199"/>
      <c r="AY4" s="202"/>
      <c r="AZ4" s="200"/>
      <c r="BA4" s="200"/>
      <c r="BB4" s="200"/>
      <c r="BC4" s="200"/>
      <c r="BD4" s="200"/>
      <c r="BE4" s="201"/>
      <c r="BF4" s="199"/>
      <c r="BG4" s="199"/>
      <c r="BH4" s="199"/>
      <c r="BI4" s="199"/>
      <c r="BJ4" s="199"/>
      <c r="BK4" s="199"/>
      <c r="BL4" s="199"/>
      <c r="BM4" s="199"/>
    </row>
    <row r="5" spans="1:65" x14ac:dyDescent="0.35">
      <c r="A5" s="167">
        <v>2</v>
      </c>
      <c r="B5" s="168" t="s">
        <v>252</v>
      </c>
      <c r="C5" s="169">
        <v>57</v>
      </c>
      <c r="D5" s="111">
        <v>0.315</v>
      </c>
      <c r="E5" s="111" t="s">
        <v>347</v>
      </c>
      <c r="F5" s="59">
        <v>40885</v>
      </c>
      <c r="G5" s="59">
        <v>40885</v>
      </c>
      <c r="H5" s="152" t="s">
        <v>324</v>
      </c>
      <c r="I5" s="57">
        <f t="shared" si="0"/>
        <v>802231.2156</v>
      </c>
      <c r="J5" s="15">
        <f t="shared" si="1"/>
        <v>68422.300378524014</v>
      </c>
      <c r="K5" s="16">
        <f t="shared" ref="K5:K32" si="3">J5/I5</f>
        <v>8.5290000000000019E-2</v>
      </c>
      <c r="L5" s="11">
        <f t="shared" si="2"/>
        <v>28712.254863755988</v>
      </c>
      <c r="M5" s="18">
        <v>166553.6688000001</v>
      </c>
      <c r="N5" s="19">
        <v>14205.362411952006</v>
      </c>
      <c r="O5" s="20">
        <v>5429.7583348679982</v>
      </c>
      <c r="P5" s="18">
        <v>196325.01720000015</v>
      </c>
      <c r="Q5" s="19">
        <v>16744.560716987991</v>
      </c>
      <c r="R5" s="20">
        <v>5119.2871761120014</v>
      </c>
      <c r="S5" s="18">
        <v>215552.45639999979</v>
      </c>
      <c r="T5" s="19">
        <v>18384.469006356001</v>
      </c>
      <c r="U5" s="20">
        <v>8984.7245343959876</v>
      </c>
      <c r="V5" s="18">
        <v>179569.5083999999</v>
      </c>
      <c r="W5" s="19">
        <v>15315.483371436016</v>
      </c>
      <c r="X5" s="20">
        <v>7707.9011459880003</v>
      </c>
      <c r="Y5" s="18">
        <v>44230.564800000007</v>
      </c>
      <c r="Z5" s="19">
        <v>3772.4248717920009</v>
      </c>
      <c r="AA5" s="20">
        <v>1470.5836723919999</v>
      </c>
      <c r="AB5" s="18">
        <v>0</v>
      </c>
      <c r="AC5" s="19">
        <v>0</v>
      </c>
      <c r="AD5" s="20">
        <v>0</v>
      </c>
      <c r="AE5" s="18">
        <v>0</v>
      </c>
      <c r="AF5" s="19">
        <v>0</v>
      </c>
      <c r="AG5" s="20">
        <v>0</v>
      </c>
      <c r="AH5" s="18">
        <v>0</v>
      </c>
      <c r="AI5" s="19">
        <v>0</v>
      </c>
      <c r="AJ5" s="20">
        <v>0</v>
      </c>
      <c r="AK5" s="18">
        <v>0</v>
      </c>
      <c r="AL5" s="19">
        <v>0</v>
      </c>
      <c r="AM5" s="20">
        <v>0</v>
      </c>
      <c r="AN5" s="18">
        <v>0</v>
      </c>
      <c r="AO5" s="19">
        <v>0</v>
      </c>
      <c r="AP5" s="20">
        <v>0</v>
      </c>
      <c r="AQ5" s="105">
        <v>0</v>
      </c>
      <c r="AR5" s="106">
        <v>0</v>
      </c>
      <c r="AS5" s="107">
        <v>0</v>
      </c>
      <c r="AT5" s="105">
        <v>0</v>
      </c>
      <c r="AU5" s="106">
        <v>0</v>
      </c>
      <c r="AV5" s="197">
        <v>0</v>
      </c>
      <c r="AW5" s="199"/>
      <c r="AX5" s="199"/>
      <c r="AY5" s="202"/>
      <c r="AZ5" s="200"/>
      <c r="BA5" s="200"/>
      <c r="BB5" s="200"/>
      <c r="BC5" s="200"/>
      <c r="BD5" s="200"/>
      <c r="BE5" s="201"/>
      <c r="BF5" s="199"/>
      <c r="BG5" s="199"/>
      <c r="BH5" s="199"/>
      <c r="BI5" s="199"/>
      <c r="BJ5" s="199"/>
      <c r="BK5" s="199"/>
      <c r="BL5" s="199"/>
      <c r="BM5" s="199"/>
    </row>
    <row r="6" spans="1:65" x14ac:dyDescent="0.35">
      <c r="A6" s="167">
        <v>3</v>
      </c>
      <c r="B6" s="168" t="s">
        <v>253</v>
      </c>
      <c r="C6" s="169">
        <v>59</v>
      </c>
      <c r="D6" s="111">
        <v>0.99</v>
      </c>
      <c r="E6" s="111" t="s">
        <v>347</v>
      </c>
      <c r="F6" s="59">
        <v>41015</v>
      </c>
      <c r="G6" s="59">
        <v>41015</v>
      </c>
      <c r="H6" s="152" t="s">
        <v>570</v>
      </c>
      <c r="I6" s="57">
        <f t="shared" si="0"/>
        <v>5010909.799999998</v>
      </c>
      <c r="J6" s="15">
        <f t="shared" si="1"/>
        <v>431406.18180100009</v>
      </c>
      <c r="K6" s="16">
        <f t="shared" si="3"/>
        <v>8.6093384039960225E-2</v>
      </c>
      <c r="L6" s="11">
        <f t="shared" si="2"/>
        <v>121107.89402099997</v>
      </c>
      <c r="M6" s="18">
        <v>722788.30000000016</v>
      </c>
      <c r="N6" s="19">
        <v>56124.511494999992</v>
      </c>
      <c r="O6" s="20">
        <v>17470.473128000001</v>
      </c>
      <c r="P6" s="18">
        <v>612278.79999999993</v>
      </c>
      <c r="Q6" s="19">
        <v>47543.448819999991</v>
      </c>
      <c r="R6" s="20">
        <v>10683.500953999992</v>
      </c>
      <c r="S6" s="18">
        <v>720003.39999999944</v>
      </c>
      <c r="T6" s="19">
        <v>55908.264010000086</v>
      </c>
      <c r="U6" s="20">
        <v>24564.060709999998</v>
      </c>
      <c r="V6" s="18">
        <v>691034.89999999898</v>
      </c>
      <c r="W6" s="19">
        <v>53658.859984999959</v>
      </c>
      <c r="X6" s="20">
        <v>23485.493638999975</v>
      </c>
      <c r="Y6" s="18">
        <v>683784.799999999</v>
      </c>
      <c r="Z6" s="19">
        <v>53095.889720000028</v>
      </c>
      <c r="AA6" s="20">
        <v>19376.477870999992</v>
      </c>
      <c r="AB6" s="18">
        <v>452477.70000000019</v>
      </c>
      <c r="AC6" s="19">
        <v>35134.893404999944</v>
      </c>
      <c r="AD6" s="20">
        <v>1176.8566210000024</v>
      </c>
      <c r="AE6" s="18">
        <v>432184.69999999984</v>
      </c>
      <c r="AF6" s="19">
        <v>49761.74635800012</v>
      </c>
      <c r="AG6" s="20">
        <v>11315.934798000008</v>
      </c>
      <c r="AH6" s="18">
        <v>504039.6999999999</v>
      </c>
      <c r="AI6" s="19">
        <v>58035.131057999963</v>
      </c>
      <c r="AJ6" s="20">
        <v>13432.025023000015</v>
      </c>
      <c r="AK6" s="18">
        <v>192317.5</v>
      </c>
      <c r="AL6" s="19">
        <v>22143.436949999996</v>
      </c>
      <c r="AM6" s="20">
        <v>-396.92872300000033</v>
      </c>
      <c r="AN6" s="18">
        <v>0</v>
      </c>
      <c r="AO6" s="19">
        <v>0</v>
      </c>
      <c r="AP6" s="20">
        <v>0</v>
      </c>
      <c r="AQ6" s="105">
        <v>0</v>
      </c>
      <c r="AR6" s="106">
        <v>0</v>
      </c>
      <c r="AS6" s="107">
        <v>0</v>
      </c>
      <c r="AT6" s="105">
        <v>0</v>
      </c>
      <c r="AU6" s="106">
        <v>0</v>
      </c>
      <c r="AV6" s="197">
        <v>0</v>
      </c>
      <c r="AW6" s="199"/>
      <c r="AX6" s="199"/>
      <c r="AY6" s="202"/>
      <c r="AZ6" s="200"/>
      <c r="BA6" s="200"/>
      <c r="BB6" s="200"/>
      <c r="BC6" s="200"/>
      <c r="BD6" s="200"/>
      <c r="BE6" s="201"/>
      <c r="BF6" s="199"/>
      <c r="BG6" s="199"/>
      <c r="BH6" s="199"/>
      <c r="BI6" s="199"/>
      <c r="BJ6" s="199"/>
      <c r="BK6" s="199"/>
      <c r="BL6" s="199"/>
      <c r="BM6" s="199"/>
    </row>
    <row r="7" spans="1:65" x14ac:dyDescent="0.35">
      <c r="A7" s="167">
        <v>4</v>
      </c>
      <c r="B7" s="168" t="s">
        <v>343</v>
      </c>
      <c r="C7" s="169">
        <v>58</v>
      </c>
      <c r="D7" s="111">
        <v>0.99</v>
      </c>
      <c r="E7" s="111" t="s">
        <v>347</v>
      </c>
      <c r="F7" s="59">
        <v>41061</v>
      </c>
      <c r="G7" s="59">
        <v>41061</v>
      </c>
      <c r="H7" s="152" t="s">
        <v>571</v>
      </c>
      <c r="I7" s="57">
        <f t="shared" si="0"/>
        <v>4871719.7999999989</v>
      </c>
      <c r="J7" s="15">
        <f t="shared" si="1"/>
        <v>434223.77112899971</v>
      </c>
      <c r="K7" s="16">
        <f t="shared" si="3"/>
        <v>8.9131515964649646E-2</v>
      </c>
      <c r="L7" s="11">
        <f t="shared" si="2"/>
        <v>119976.826401</v>
      </c>
      <c r="M7" s="18">
        <v>715636.19999999902</v>
      </c>
      <c r="N7" s="19">
        <v>56936.016071999933</v>
      </c>
      <c r="O7" s="20">
        <v>18630.957300000002</v>
      </c>
      <c r="P7" s="18">
        <v>647672.09999999986</v>
      </c>
      <c r="Q7" s="19">
        <v>51528.792276000102</v>
      </c>
      <c r="R7" s="20">
        <v>13294.975665000007</v>
      </c>
      <c r="S7" s="18">
        <v>690658.50000000012</v>
      </c>
      <c r="T7" s="19">
        <v>54948.790260000096</v>
      </c>
      <c r="U7" s="20">
        <v>24823.070700000004</v>
      </c>
      <c r="V7" s="18">
        <v>645181.20000000019</v>
      </c>
      <c r="W7" s="19">
        <v>51330.616271999912</v>
      </c>
      <c r="X7" s="20">
        <v>23512.523504999986</v>
      </c>
      <c r="Y7" s="18">
        <v>533753.09999999939</v>
      </c>
      <c r="Z7" s="19">
        <v>42465.396635999939</v>
      </c>
      <c r="AA7" s="20">
        <v>16369.349906999991</v>
      </c>
      <c r="AB7" s="18">
        <v>424818.59999999905</v>
      </c>
      <c r="AC7" s="19">
        <v>33798.567815999988</v>
      </c>
      <c r="AD7" s="20">
        <v>1606.2342900000019</v>
      </c>
      <c r="AE7" s="18">
        <v>405755.70000000147</v>
      </c>
      <c r="AF7" s="19">
        <v>47866.999928999918</v>
      </c>
      <c r="AG7" s="20">
        <v>12079.999835999986</v>
      </c>
      <c r="AH7" s="18">
        <v>400603.19999999955</v>
      </c>
      <c r="AI7" s="19">
        <v>47259.159503999923</v>
      </c>
      <c r="AJ7" s="20">
        <v>12645.992022000009</v>
      </c>
      <c r="AK7" s="18">
        <v>407641.1999999999</v>
      </c>
      <c r="AL7" s="19">
        <v>48089.432363999898</v>
      </c>
      <c r="AM7" s="20">
        <v>-2986.2768240000041</v>
      </c>
      <c r="AN7" s="18">
        <v>0</v>
      </c>
      <c r="AO7" s="19">
        <v>0</v>
      </c>
      <c r="AP7" s="20">
        <v>0</v>
      </c>
      <c r="AQ7" s="105">
        <v>0</v>
      </c>
      <c r="AR7" s="106">
        <v>0</v>
      </c>
      <c r="AS7" s="107">
        <v>0</v>
      </c>
      <c r="AT7" s="105">
        <v>0</v>
      </c>
      <c r="AU7" s="106">
        <v>0</v>
      </c>
      <c r="AV7" s="197">
        <v>0</v>
      </c>
      <c r="AW7" s="199"/>
      <c r="AX7" s="199"/>
      <c r="AY7" s="202"/>
      <c r="AZ7" s="200"/>
      <c r="BA7" s="200"/>
      <c r="BB7" s="200"/>
      <c r="BC7" s="200"/>
      <c r="BD7" s="200"/>
      <c r="BE7" s="201"/>
      <c r="BF7" s="199"/>
      <c r="BG7" s="199"/>
      <c r="BH7" s="199"/>
      <c r="BI7" s="199"/>
      <c r="BJ7" s="199"/>
      <c r="BK7" s="199"/>
      <c r="BL7" s="199"/>
      <c r="BM7" s="199"/>
    </row>
    <row r="8" spans="1:65" x14ac:dyDescent="0.35">
      <c r="A8" s="167">
        <v>5</v>
      </c>
      <c r="B8" s="168" t="s">
        <v>254</v>
      </c>
      <c r="C8" s="169">
        <v>71</v>
      </c>
      <c r="D8" s="111">
        <v>0.99</v>
      </c>
      <c r="E8" s="111" t="s">
        <v>347</v>
      </c>
      <c r="F8" s="59">
        <v>41015</v>
      </c>
      <c r="G8" s="59">
        <v>41015</v>
      </c>
      <c r="H8" s="152" t="s">
        <v>570</v>
      </c>
      <c r="I8" s="57">
        <f t="shared" si="0"/>
        <v>4904803.8999999994</v>
      </c>
      <c r="J8" s="15">
        <f t="shared" si="1"/>
        <v>422435.13764700008</v>
      </c>
      <c r="K8" s="16">
        <f t="shared" si="3"/>
        <v>8.6126814906300364E-2</v>
      </c>
      <c r="L8" s="11">
        <f t="shared" si="2"/>
        <v>118905.51376200005</v>
      </c>
      <c r="M8" s="18">
        <v>693296.19999999937</v>
      </c>
      <c r="N8" s="19">
        <v>53834.449930000061</v>
      </c>
      <c r="O8" s="20">
        <v>16787.388123000008</v>
      </c>
      <c r="P8" s="18">
        <v>626298.20000000088</v>
      </c>
      <c r="Q8" s="19">
        <v>48632.055230000013</v>
      </c>
      <c r="R8" s="20">
        <v>11548.24283500001</v>
      </c>
      <c r="S8" s="18">
        <v>692401.80000000051</v>
      </c>
      <c r="T8" s="19">
        <v>53764.999769999995</v>
      </c>
      <c r="U8" s="20">
        <v>23638.804834000017</v>
      </c>
      <c r="V8" s="18">
        <v>666820.29999999935</v>
      </c>
      <c r="W8" s="19">
        <v>51778.596295000032</v>
      </c>
      <c r="X8" s="20">
        <v>22623.768304000001</v>
      </c>
      <c r="Y8" s="18">
        <v>663097.09999999974</v>
      </c>
      <c r="Z8" s="19">
        <v>51489.48981500003</v>
      </c>
      <c r="AA8" s="20">
        <v>18859.562296000007</v>
      </c>
      <c r="AB8" s="18">
        <v>453871.50000000012</v>
      </c>
      <c r="AC8" s="19">
        <v>35243.121975000016</v>
      </c>
      <c r="AD8" s="20">
        <v>1111.9093800000023</v>
      </c>
      <c r="AE8" s="18">
        <v>444959.00000000012</v>
      </c>
      <c r="AF8" s="19">
        <v>51232.579259999955</v>
      </c>
      <c r="AG8" s="20">
        <v>11707.520927000012</v>
      </c>
      <c r="AH8" s="18">
        <v>487599.00000000006</v>
      </c>
      <c r="AI8" s="19">
        <v>56142.148860000001</v>
      </c>
      <c r="AJ8" s="20">
        <v>12885.931990999996</v>
      </c>
      <c r="AK8" s="18">
        <v>176460.80000000002</v>
      </c>
      <c r="AL8" s="19">
        <v>20317.69651200001</v>
      </c>
      <c r="AM8" s="20">
        <v>-257.61492799999928</v>
      </c>
      <c r="AN8" s="18">
        <v>0</v>
      </c>
      <c r="AO8" s="19">
        <v>0</v>
      </c>
      <c r="AP8" s="20">
        <v>0</v>
      </c>
      <c r="AQ8" s="105">
        <v>0</v>
      </c>
      <c r="AR8" s="106">
        <v>0</v>
      </c>
      <c r="AS8" s="107">
        <v>0</v>
      </c>
      <c r="AT8" s="105">
        <v>0</v>
      </c>
      <c r="AU8" s="106">
        <v>0</v>
      </c>
      <c r="AV8" s="197">
        <v>0</v>
      </c>
      <c r="AW8" s="199"/>
      <c r="AX8" s="199"/>
      <c r="AY8" s="202"/>
      <c r="AZ8" s="200"/>
      <c r="BA8" s="200"/>
      <c r="BB8" s="200"/>
      <c r="BC8" s="200"/>
      <c r="BD8" s="200"/>
      <c r="BE8" s="201"/>
      <c r="BF8" s="199"/>
      <c r="BG8" s="199"/>
      <c r="BH8" s="199"/>
      <c r="BI8" s="199"/>
      <c r="BJ8" s="199"/>
      <c r="BK8" s="199"/>
      <c r="BL8" s="199"/>
      <c r="BM8" s="199"/>
    </row>
    <row r="9" spans="1:65" x14ac:dyDescent="0.35">
      <c r="A9" s="167">
        <v>6</v>
      </c>
      <c r="B9" s="168" t="s">
        <v>257</v>
      </c>
      <c r="C9" s="169">
        <v>72</v>
      </c>
      <c r="D9" s="111">
        <v>0.99</v>
      </c>
      <c r="E9" s="111" t="s">
        <v>347</v>
      </c>
      <c r="F9" s="59">
        <v>41061</v>
      </c>
      <c r="G9" s="59">
        <v>41061</v>
      </c>
      <c r="H9" s="152" t="s">
        <v>571</v>
      </c>
      <c r="I9" s="57">
        <f t="shared" si="0"/>
        <v>5199125.7000000011</v>
      </c>
      <c r="J9" s="15">
        <f t="shared" si="1"/>
        <v>467369.14261799993</v>
      </c>
      <c r="K9" s="16">
        <f t="shared" si="3"/>
        <v>8.9893795531429413E-2</v>
      </c>
      <c r="L9" s="11">
        <f t="shared" si="2"/>
        <v>123179.40834299996</v>
      </c>
      <c r="M9" s="18">
        <v>701204.39999999979</v>
      </c>
      <c r="N9" s="19">
        <v>55787.822063999753</v>
      </c>
      <c r="O9" s="20">
        <v>18317.450444999984</v>
      </c>
      <c r="P9" s="18">
        <v>634240.1999999996</v>
      </c>
      <c r="Q9" s="19">
        <v>50460.150311999969</v>
      </c>
      <c r="R9" s="20">
        <v>12870.750206999992</v>
      </c>
      <c r="S9" s="18">
        <v>694530.00000000012</v>
      </c>
      <c r="T9" s="19">
        <v>55256.80679999986</v>
      </c>
      <c r="U9" s="20">
        <v>25032.575084999986</v>
      </c>
      <c r="V9" s="18">
        <v>674702.10000000196</v>
      </c>
      <c r="W9" s="19">
        <v>53679.299076000105</v>
      </c>
      <c r="X9" s="20">
        <v>24286.638911999991</v>
      </c>
      <c r="Y9" s="18">
        <v>636077.99999999942</v>
      </c>
      <c r="Z9" s="19">
        <v>50606.36568000009</v>
      </c>
      <c r="AA9" s="20">
        <v>19158.22788300001</v>
      </c>
      <c r="AB9" s="18">
        <v>459602.39999999938</v>
      </c>
      <c r="AC9" s="19">
        <v>36565.966944000094</v>
      </c>
      <c r="AD9" s="20">
        <v>1562.3209740000007</v>
      </c>
      <c r="AE9" s="18">
        <v>420025.8000000008</v>
      </c>
      <c r="AF9" s="19">
        <v>49550.443626000007</v>
      </c>
      <c r="AG9" s="20">
        <v>12569.134328999991</v>
      </c>
      <c r="AH9" s="18">
        <v>491448.29999999981</v>
      </c>
      <c r="AI9" s="19">
        <v>57976.155950999972</v>
      </c>
      <c r="AJ9" s="20">
        <v>13024.632371999996</v>
      </c>
      <c r="AK9" s="18">
        <v>487294.50000000047</v>
      </c>
      <c r="AL9" s="19">
        <v>57486.132165000025</v>
      </c>
      <c r="AM9" s="20">
        <v>-3642.3218639999982</v>
      </c>
      <c r="AN9" s="18">
        <v>0</v>
      </c>
      <c r="AO9" s="19">
        <v>0</v>
      </c>
      <c r="AP9" s="20">
        <v>0</v>
      </c>
      <c r="AQ9" s="105">
        <v>0</v>
      </c>
      <c r="AR9" s="106">
        <v>0</v>
      </c>
      <c r="AS9" s="107">
        <v>0</v>
      </c>
      <c r="AT9" s="105">
        <v>0</v>
      </c>
      <c r="AU9" s="106">
        <v>0</v>
      </c>
      <c r="AV9" s="197">
        <v>0</v>
      </c>
      <c r="AW9" s="199"/>
      <c r="AX9" s="199"/>
      <c r="AY9" s="202"/>
      <c r="AZ9" s="200"/>
      <c r="BA9" s="200"/>
      <c r="BB9" s="200"/>
      <c r="BC9" s="200"/>
      <c r="BD9" s="200"/>
      <c r="BE9" s="201"/>
      <c r="BF9" s="199"/>
      <c r="BG9" s="199"/>
      <c r="BH9" s="199"/>
      <c r="BI9" s="199"/>
      <c r="BJ9" s="199"/>
      <c r="BK9" s="199"/>
      <c r="BL9" s="199"/>
      <c r="BM9" s="199"/>
    </row>
    <row r="10" spans="1:65" x14ac:dyDescent="0.35">
      <c r="A10" s="167"/>
      <c r="B10" s="168" t="s">
        <v>358</v>
      </c>
      <c r="C10" s="169">
        <v>73</v>
      </c>
      <c r="D10" s="111">
        <v>0.80200000000000005</v>
      </c>
      <c r="E10" s="111" t="s">
        <v>347</v>
      </c>
      <c r="F10" s="59">
        <v>41270</v>
      </c>
      <c r="G10" s="59">
        <v>41305</v>
      </c>
      <c r="H10" s="152" t="s">
        <v>359</v>
      </c>
      <c r="I10" s="57">
        <f t="shared" ref="I10" si="4">M10+P10+S10+V10+Y10+AB10+AE10+AH10+AK10+AN10+AQ10+AT10</f>
        <v>0</v>
      </c>
      <c r="J10" s="15">
        <f t="shared" ref="J10" si="5">N10+Q10+T10+W10+Z10+AC10+AF10+AI10+AL10+AO10+AR10+AU10</f>
        <v>-42473.270000000004</v>
      </c>
      <c r="K10" s="16" t="e">
        <f t="shared" ref="K10" si="6">J10/I10</f>
        <v>#DIV/0!</v>
      </c>
      <c r="L10" s="11">
        <f t="shared" ref="L10" si="7">O10+R10+U10+X10+AA10+AD10+AG10+AJ10+AM10+AP10+AS10+AV10</f>
        <v>-42473.270000000004</v>
      </c>
      <c r="M10" s="18">
        <v>0</v>
      </c>
      <c r="N10" s="19">
        <v>0</v>
      </c>
      <c r="O10" s="20">
        <v>0</v>
      </c>
      <c r="P10" s="18">
        <v>0</v>
      </c>
      <c r="Q10" s="19">
        <v>0</v>
      </c>
      <c r="R10" s="20">
        <v>0</v>
      </c>
      <c r="S10" s="18">
        <v>0</v>
      </c>
      <c r="T10" s="19">
        <v>0</v>
      </c>
      <c r="U10" s="20">
        <v>0</v>
      </c>
      <c r="V10" s="18">
        <v>0</v>
      </c>
      <c r="W10" s="19">
        <v>0</v>
      </c>
      <c r="X10" s="20">
        <v>0</v>
      </c>
      <c r="Y10" s="18">
        <v>0</v>
      </c>
      <c r="Z10" s="19">
        <v>0</v>
      </c>
      <c r="AA10" s="20">
        <v>0</v>
      </c>
      <c r="AB10" s="18">
        <v>0</v>
      </c>
      <c r="AC10" s="19">
        <v>0</v>
      </c>
      <c r="AD10" s="20">
        <v>0</v>
      </c>
      <c r="AE10" s="18">
        <v>0</v>
      </c>
      <c r="AF10" s="19">
        <v>0</v>
      </c>
      <c r="AG10" s="20">
        <v>0</v>
      </c>
      <c r="AH10" s="18">
        <v>0</v>
      </c>
      <c r="AI10" s="19">
        <v>0</v>
      </c>
      <c r="AJ10" s="20">
        <v>0</v>
      </c>
      <c r="AK10" s="18">
        <v>0</v>
      </c>
      <c r="AL10" s="19">
        <v>0</v>
      </c>
      <c r="AM10" s="20">
        <v>0</v>
      </c>
      <c r="AN10" s="18">
        <v>0</v>
      </c>
      <c r="AO10" s="19">
        <v>0</v>
      </c>
      <c r="AP10" s="20">
        <v>0</v>
      </c>
      <c r="AQ10" s="18">
        <v>0</v>
      </c>
      <c r="AR10" s="19">
        <v>0</v>
      </c>
      <c r="AS10" s="20">
        <v>0</v>
      </c>
      <c r="AT10" s="105">
        <v>0</v>
      </c>
      <c r="AU10" s="106">
        <v>-42473.270000000004</v>
      </c>
      <c r="AV10" s="197">
        <v>-42473.270000000004</v>
      </c>
      <c r="AW10" s="199"/>
      <c r="AX10" s="199"/>
      <c r="AY10" s="202"/>
      <c r="AZ10" s="200"/>
      <c r="BA10" s="200"/>
      <c r="BB10" s="200"/>
      <c r="BC10" s="200"/>
      <c r="BD10" s="200"/>
      <c r="BE10" s="201"/>
      <c r="BF10" s="199"/>
      <c r="BG10" s="199"/>
      <c r="BH10" s="199"/>
      <c r="BI10" s="199"/>
      <c r="BJ10" s="199"/>
      <c r="BK10" s="199"/>
      <c r="BL10" s="199"/>
      <c r="BM10" s="199"/>
    </row>
    <row r="11" spans="1:65" x14ac:dyDescent="0.35">
      <c r="A11" s="167">
        <v>7</v>
      </c>
      <c r="B11" s="168" t="s">
        <v>160</v>
      </c>
      <c r="C11" s="169">
        <v>377</v>
      </c>
      <c r="D11" s="111">
        <v>0.25</v>
      </c>
      <c r="E11" s="111" t="s">
        <v>347</v>
      </c>
      <c r="F11" s="170">
        <v>41891</v>
      </c>
      <c r="G11" s="170">
        <v>41891</v>
      </c>
      <c r="H11" s="152" t="s">
        <v>201</v>
      </c>
      <c r="I11" s="57">
        <f t="shared" si="0"/>
        <v>658943.04599999986</v>
      </c>
      <c r="J11" s="15">
        <f t="shared" si="1"/>
        <v>53184.782393339956</v>
      </c>
      <c r="K11" s="16">
        <f t="shared" si="3"/>
        <v>8.071225990802848E-2</v>
      </c>
      <c r="L11" s="11">
        <f t="shared" si="2"/>
        <v>20270.237876339997</v>
      </c>
      <c r="M11" s="18">
        <v>165650.33999999982</v>
      </c>
      <c r="N11" s="19">
        <v>14128.317498599949</v>
      </c>
      <c r="O11" s="20">
        <v>5265.0359041799948</v>
      </c>
      <c r="P11" s="18">
        <v>148933.74000000025</v>
      </c>
      <c r="Q11" s="19">
        <v>12702.558684600001</v>
      </c>
      <c r="R11" s="20">
        <v>3838.4110254000016</v>
      </c>
      <c r="S11" s="18">
        <v>166117.93199999991</v>
      </c>
      <c r="T11" s="19">
        <v>14168.198420279996</v>
      </c>
      <c r="U11" s="20">
        <v>6954.8495108400011</v>
      </c>
      <c r="V11" s="18">
        <v>139627.03199999986</v>
      </c>
      <c r="W11" s="19">
        <v>11908.789559280016</v>
      </c>
      <c r="X11" s="20">
        <v>5947.532773259999</v>
      </c>
      <c r="Y11" s="18">
        <v>38614.002</v>
      </c>
      <c r="Z11" s="19">
        <v>3293.3882305800021</v>
      </c>
      <c r="AA11" s="20">
        <v>1280.8786626600008</v>
      </c>
      <c r="AB11" s="18">
        <v>0</v>
      </c>
      <c r="AC11" s="19">
        <v>0</v>
      </c>
      <c r="AD11" s="20">
        <v>0</v>
      </c>
      <c r="AE11" s="18">
        <v>0</v>
      </c>
      <c r="AF11" s="19">
        <v>0</v>
      </c>
      <c r="AG11" s="20">
        <v>0</v>
      </c>
      <c r="AH11" s="18">
        <v>0</v>
      </c>
      <c r="AI11" s="19">
        <v>-3016.47</v>
      </c>
      <c r="AJ11" s="20">
        <v>-3016.47</v>
      </c>
      <c r="AK11" s="18">
        <v>0</v>
      </c>
      <c r="AL11" s="19">
        <v>0</v>
      </c>
      <c r="AM11" s="20">
        <v>0</v>
      </c>
      <c r="AN11" s="18">
        <v>0</v>
      </c>
      <c r="AO11" s="19">
        <v>0</v>
      </c>
      <c r="AP11" s="20">
        <v>0</v>
      </c>
      <c r="AQ11" s="105">
        <v>0</v>
      </c>
      <c r="AR11" s="106">
        <v>0</v>
      </c>
      <c r="AS11" s="107">
        <v>0</v>
      </c>
      <c r="AT11" s="105">
        <v>0</v>
      </c>
      <c r="AU11" s="106">
        <v>0</v>
      </c>
      <c r="AV11" s="197">
        <v>0</v>
      </c>
      <c r="AW11" s="199"/>
      <c r="AX11" s="199"/>
      <c r="AY11" s="202"/>
      <c r="AZ11" s="200"/>
      <c r="BA11" s="200"/>
      <c r="BB11" s="200"/>
      <c r="BC11" s="200"/>
      <c r="BD11" s="200"/>
      <c r="BE11" s="201"/>
      <c r="BF11" s="199"/>
      <c r="BG11" s="199"/>
      <c r="BH11" s="199"/>
      <c r="BI11" s="199"/>
      <c r="BJ11" s="199"/>
      <c r="BK11" s="199"/>
      <c r="BL11" s="199"/>
      <c r="BM11" s="199"/>
    </row>
    <row r="12" spans="1:65" x14ac:dyDescent="0.35">
      <c r="A12" s="167">
        <v>8</v>
      </c>
      <c r="B12" s="168" t="s">
        <v>255</v>
      </c>
      <c r="C12" s="169">
        <v>90</v>
      </c>
      <c r="D12" s="111">
        <v>0.99</v>
      </c>
      <c r="E12" s="111" t="s">
        <v>347</v>
      </c>
      <c r="F12" s="59">
        <v>41015</v>
      </c>
      <c r="G12" s="59">
        <v>41015</v>
      </c>
      <c r="H12" s="152" t="s">
        <v>570</v>
      </c>
      <c r="I12" s="57">
        <f t="shared" si="0"/>
        <v>5007108.0999999987</v>
      </c>
      <c r="J12" s="15">
        <f t="shared" si="1"/>
        <v>432305.16001300025</v>
      </c>
      <c r="K12" s="16">
        <f t="shared" si="3"/>
        <v>8.6338291760267846E-2</v>
      </c>
      <c r="L12" s="11">
        <f t="shared" si="2"/>
        <v>120301.26467999999</v>
      </c>
      <c r="M12" s="18">
        <v>722455.59999999963</v>
      </c>
      <c r="N12" s="19">
        <v>56098.677340000067</v>
      </c>
      <c r="O12" s="20">
        <v>17459.840724000009</v>
      </c>
      <c r="P12" s="18">
        <v>650904.99999999953</v>
      </c>
      <c r="Q12" s="19">
        <v>50542.773250000035</v>
      </c>
      <c r="R12" s="20">
        <v>12067.918009000015</v>
      </c>
      <c r="S12" s="18">
        <v>655534.49999999977</v>
      </c>
      <c r="T12" s="19">
        <v>50902.253925000055</v>
      </c>
      <c r="U12" s="20">
        <v>22367.310848999969</v>
      </c>
      <c r="V12" s="18">
        <v>677431.30000000086</v>
      </c>
      <c r="W12" s="19">
        <v>52602.540445000013</v>
      </c>
      <c r="X12" s="20">
        <v>22862.741266000001</v>
      </c>
      <c r="Y12" s="18">
        <v>679623.9999999993</v>
      </c>
      <c r="Z12" s="19">
        <v>52772.803600000028</v>
      </c>
      <c r="AA12" s="20">
        <v>19244.122340000005</v>
      </c>
      <c r="AB12" s="18">
        <v>460762.5</v>
      </c>
      <c r="AC12" s="19">
        <v>35778.208125000026</v>
      </c>
      <c r="AD12" s="20">
        <v>1155.5116190000017</v>
      </c>
      <c r="AE12" s="18">
        <v>455516.09999999992</v>
      </c>
      <c r="AF12" s="19">
        <v>52448.123753999927</v>
      </c>
      <c r="AG12" s="20">
        <v>12033.835198999996</v>
      </c>
      <c r="AH12" s="18">
        <v>514106.50000000006</v>
      </c>
      <c r="AI12" s="19">
        <v>59194.222410000111</v>
      </c>
      <c r="AJ12" s="20">
        <v>13491.915093000007</v>
      </c>
      <c r="AK12" s="18">
        <v>190772.59999999998</v>
      </c>
      <c r="AL12" s="19">
        <v>21965.557163999987</v>
      </c>
      <c r="AM12" s="20">
        <v>-381.93041900000043</v>
      </c>
      <c r="AN12" s="18">
        <v>0</v>
      </c>
      <c r="AO12" s="19">
        <v>0</v>
      </c>
      <c r="AP12" s="20">
        <v>0</v>
      </c>
      <c r="AQ12" s="105">
        <v>0</v>
      </c>
      <c r="AR12" s="106">
        <v>0</v>
      </c>
      <c r="AS12" s="107">
        <v>0</v>
      </c>
      <c r="AT12" s="105">
        <v>0</v>
      </c>
      <c r="AU12" s="106">
        <v>0</v>
      </c>
      <c r="AV12" s="197">
        <v>0</v>
      </c>
      <c r="AW12" s="199"/>
      <c r="AX12" s="199"/>
      <c r="AY12" s="202"/>
      <c r="AZ12" s="200"/>
      <c r="BA12" s="200"/>
      <c r="BB12" s="200"/>
      <c r="BC12" s="200"/>
      <c r="BD12" s="200"/>
      <c r="BE12" s="201"/>
      <c r="BF12" s="199"/>
      <c r="BG12" s="199"/>
      <c r="BH12" s="199"/>
      <c r="BI12" s="199"/>
      <c r="BJ12" s="199"/>
      <c r="BK12" s="199"/>
      <c r="BL12" s="199"/>
      <c r="BM12" s="199"/>
    </row>
    <row r="13" spans="1:65" x14ac:dyDescent="0.35">
      <c r="A13" s="167">
        <v>9</v>
      </c>
      <c r="B13" s="168" t="s">
        <v>258</v>
      </c>
      <c r="C13" s="169">
        <v>89</v>
      </c>
      <c r="D13" s="111">
        <v>0.99</v>
      </c>
      <c r="E13" s="111" t="s">
        <v>347</v>
      </c>
      <c r="F13" s="59">
        <v>41061</v>
      </c>
      <c r="G13" s="59">
        <v>41061</v>
      </c>
      <c r="H13" s="152" t="s">
        <v>571</v>
      </c>
      <c r="I13" s="57">
        <f t="shared" si="0"/>
        <v>5362218.8999999985</v>
      </c>
      <c r="J13" s="15">
        <f t="shared" si="1"/>
        <v>484214.54908500053</v>
      </c>
      <c r="K13" s="16">
        <f t="shared" si="3"/>
        <v>9.030115295833982E-2</v>
      </c>
      <c r="L13" s="11">
        <f t="shared" si="2"/>
        <v>129223.02740099997</v>
      </c>
      <c r="M13" s="18">
        <v>723821.70000000019</v>
      </c>
      <c r="N13" s="19">
        <v>57587.254452000372</v>
      </c>
      <c r="O13" s="20">
        <v>18862.991784000013</v>
      </c>
      <c r="P13" s="18">
        <v>651462.59999999974</v>
      </c>
      <c r="Q13" s="19">
        <v>51830.364456000207</v>
      </c>
      <c r="R13" s="20">
        <v>13214.532854999998</v>
      </c>
      <c r="S13" s="18">
        <v>652092.0000000014</v>
      </c>
      <c r="T13" s="19">
        <v>51880.439520000029</v>
      </c>
      <c r="U13" s="20">
        <v>24323.422307999976</v>
      </c>
      <c r="V13" s="18">
        <v>693300.29999999958</v>
      </c>
      <c r="W13" s="19">
        <v>55158.971868000051</v>
      </c>
      <c r="X13" s="20">
        <v>24986.216130000015</v>
      </c>
      <c r="Y13" s="18">
        <v>661272.60000000033</v>
      </c>
      <c r="Z13" s="19">
        <v>52610.848055999952</v>
      </c>
      <c r="AA13" s="20">
        <v>19852.090010999982</v>
      </c>
      <c r="AB13" s="18">
        <v>480753.59999999846</v>
      </c>
      <c r="AC13" s="19">
        <v>38248.756415999902</v>
      </c>
      <c r="AD13" s="20">
        <v>1618.0804980000019</v>
      </c>
      <c r="AE13" s="18">
        <v>454056.59999999852</v>
      </c>
      <c r="AF13" s="19">
        <v>53565.05710200005</v>
      </c>
      <c r="AG13" s="20">
        <v>13454.388962999985</v>
      </c>
      <c r="AH13" s="18">
        <v>550954.50000000047</v>
      </c>
      <c r="AI13" s="19">
        <v>64996.102365000057</v>
      </c>
      <c r="AJ13" s="20">
        <v>16510.550456999998</v>
      </c>
      <c r="AK13" s="18">
        <v>494505</v>
      </c>
      <c r="AL13" s="19">
        <v>58336.754849999896</v>
      </c>
      <c r="AM13" s="20">
        <v>-3599.2456049999964</v>
      </c>
      <c r="AN13" s="18">
        <v>0</v>
      </c>
      <c r="AO13" s="19">
        <v>0</v>
      </c>
      <c r="AP13" s="20">
        <v>0</v>
      </c>
      <c r="AQ13" s="105">
        <v>0</v>
      </c>
      <c r="AR13" s="106">
        <v>0</v>
      </c>
      <c r="AS13" s="107">
        <v>0</v>
      </c>
      <c r="AT13" s="105">
        <v>0</v>
      </c>
      <c r="AU13" s="106">
        <v>0</v>
      </c>
      <c r="AV13" s="197">
        <v>0</v>
      </c>
      <c r="AW13" s="199"/>
      <c r="AX13" s="199"/>
      <c r="AY13" s="202"/>
      <c r="AZ13" s="200"/>
      <c r="BA13" s="200"/>
      <c r="BB13" s="200"/>
      <c r="BC13" s="200"/>
      <c r="BD13" s="200"/>
      <c r="BE13" s="201"/>
      <c r="BF13" s="199"/>
      <c r="BG13" s="199"/>
      <c r="BH13" s="199"/>
      <c r="BI13" s="199"/>
      <c r="BJ13" s="199"/>
      <c r="BK13" s="199"/>
      <c r="BL13" s="199"/>
      <c r="BM13" s="199"/>
    </row>
    <row r="14" spans="1:65" x14ac:dyDescent="0.35">
      <c r="A14" s="167">
        <v>10</v>
      </c>
      <c r="B14" s="168" t="s">
        <v>161</v>
      </c>
      <c r="C14" s="169">
        <v>91</v>
      </c>
      <c r="D14" s="111">
        <v>1.698</v>
      </c>
      <c r="E14" s="111" t="s">
        <v>347</v>
      </c>
      <c r="F14" s="59">
        <v>41347</v>
      </c>
      <c r="G14" s="59">
        <v>41347</v>
      </c>
      <c r="H14" s="152" t="s">
        <v>572</v>
      </c>
      <c r="I14" s="57">
        <f t="shared" si="0"/>
        <v>3060678.3000000026</v>
      </c>
      <c r="J14" s="15">
        <f t="shared" si="1"/>
        <v>234723.95959500008</v>
      </c>
      <c r="K14" s="16">
        <f t="shared" si="3"/>
        <v>7.6690176682403993E-2</v>
      </c>
      <c r="L14" s="11">
        <f t="shared" si="2"/>
        <v>52905.503205000015</v>
      </c>
      <c r="M14" s="18">
        <v>708711.89999999956</v>
      </c>
      <c r="N14" s="19">
        <v>48709.76888699994</v>
      </c>
      <c r="O14" s="20">
        <v>11570.102172000004</v>
      </c>
      <c r="P14" s="18">
        <v>0</v>
      </c>
      <c r="Q14" s="19">
        <v>0</v>
      </c>
      <c r="R14" s="20">
        <v>0</v>
      </c>
      <c r="S14" s="18">
        <v>389117.1</v>
      </c>
      <c r="T14" s="19">
        <v>26744.018283000034</v>
      </c>
      <c r="U14" s="20">
        <v>11022.232659000014</v>
      </c>
      <c r="V14" s="18">
        <v>427650.30000000051</v>
      </c>
      <c r="W14" s="19">
        <v>29392.405118999992</v>
      </c>
      <c r="X14" s="20">
        <v>11894.834381999997</v>
      </c>
      <c r="Y14" s="18">
        <v>700216.80000000296</v>
      </c>
      <c r="Z14" s="19">
        <v>48125.900664000073</v>
      </c>
      <c r="AA14" s="20">
        <v>14359.471964999997</v>
      </c>
      <c r="AB14" s="18">
        <v>171125.40000000011</v>
      </c>
      <c r="AC14" s="19">
        <v>11761.448742000013</v>
      </c>
      <c r="AD14" s="20">
        <v>659.02299900000094</v>
      </c>
      <c r="AE14" s="18">
        <v>0</v>
      </c>
      <c r="AF14" s="19">
        <v>0</v>
      </c>
      <c r="AG14" s="20">
        <v>0</v>
      </c>
      <c r="AH14" s="18">
        <v>0</v>
      </c>
      <c r="AI14" s="19">
        <v>0</v>
      </c>
      <c r="AJ14" s="20">
        <v>0</v>
      </c>
      <c r="AK14" s="18">
        <v>224210.09999999983</v>
      </c>
      <c r="AL14" s="19">
        <v>23638.470843000028</v>
      </c>
      <c r="AM14" s="20">
        <v>-3451.3871250000002</v>
      </c>
      <c r="AN14" s="18">
        <v>368326.80000000016</v>
      </c>
      <c r="AO14" s="19">
        <v>38832.69</v>
      </c>
      <c r="AP14" s="20">
        <v>4707.1327620000011</v>
      </c>
      <c r="AQ14" s="105">
        <v>71319.89999999998</v>
      </c>
      <c r="AR14" s="106">
        <v>7519.2570570000062</v>
      </c>
      <c r="AS14" s="107">
        <v>2144.0933910000003</v>
      </c>
      <c r="AT14" s="105">
        <v>0</v>
      </c>
      <c r="AU14" s="106">
        <v>0</v>
      </c>
      <c r="AV14" s="197">
        <v>0</v>
      </c>
      <c r="AW14" s="199"/>
      <c r="AX14" s="199"/>
      <c r="AY14" s="202"/>
      <c r="AZ14" s="200"/>
      <c r="BA14" s="200"/>
      <c r="BB14" s="200"/>
      <c r="BC14" s="200"/>
      <c r="BD14" s="200"/>
      <c r="BE14" s="201"/>
      <c r="BF14" s="199"/>
      <c r="BG14" s="199"/>
      <c r="BH14" s="199"/>
      <c r="BI14" s="199"/>
      <c r="BJ14" s="199"/>
      <c r="BK14" s="199"/>
      <c r="BL14" s="199"/>
      <c r="BM14" s="199"/>
    </row>
    <row r="15" spans="1:65" x14ac:dyDescent="0.35">
      <c r="A15" s="167">
        <v>11</v>
      </c>
      <c r="B15" s="168" t="s">
        <v>162</v>
      </c>
      <c r="C15" s="169">
        <v>97</v>
      </c>
      <c r="D15" s="111">
        <v>0.24</v>
      </c>
      <c r="E15" s="111" t="s">
        <v>347</v>
      </c>
      <c r="F15" s="59">
        <v>41551</v>
      </c>
      <c r="G15" s="59">
        <v>41551</v>
      </c>
      <c r="H15" s="152" t="s">
        <v>573</v>
      </c>
      <c r="I15" s="57">
        <f t="shared" si="0"/>
        <v>671506.46000000008</v>
      </c>
      <c r="J15" s="15">
        <f t="shared" si="1"/>
        <v>65560.834350399993</v>
      </c>
      <c r="K15" s="16">
        <f t="shared" si="3"/>
        <v>9.7632470059037094E-2</v>
      </c>
      <c r="L15" s="11">
        <f t="shared" si="2"/>
        <v>17316.919284000011</v>
      </c>
      <c r="M15" s="18">
        <v>133842.38000000009</v>
      </c>
      <c r="N15" s="19">
        <v>11415.416590199962</v>
      </c>
      <c r="O15" s="20">
        <v>4265.7316244000058</v>
      </c>
      <c r="P15" s="18">
        <v>108701.16000000006</v>
      </c>
      <c r="Q15" s="19">
        <v>9271.1219363999935</v>
      </c>
      <c r="R15" s="20">
        <v>2664.9774296000037</v>
      </c>
      <c r="S15" s="18">
        <v>115571.32000000004</v>
      </c>
      <c r="T15" s="19">
        <v>9857.0778828000057</v>
      </c>
      <c r="U15" s="20">
        <v>4795.735802599992</v>
      </c>
      <c r="V15" s="18">
        <v>97292.300000000148</v>
      </c>
      <c r="W15" s="19">
        <v>8298.0602669999971</v>
      </c>
      <c r="X15" s="20">
        <v>4141.5500972000027</v>
      </c>
      <c r="Y15" s="18">
        <v>14835.500000000004</v>
      </c>
      <c r="Z15" s="19">
        <v>1265.3197949999997</v>
      </c>
      <c r="AA15" s="20">
        <v>546.23813780000035</v>
      </c>
      <c r="AB15" s="18">
        <v>0</v>
      </c>
      <c r="AC15" s="19">
        <v>0</v>
      </c>
      <c r="AD15" s="20">
        <v>0</v>
      </c>
      <c r="AE15" s="18">
        <v>0</v>
      </c>
      <c r="AF15" s="19">
        <v>0</v>
      </c>
      <c r="AG15" s="20">
        <v>0</v>
      </c>
      <c r="AH15" s="18">
        <v>0</v>
      </c>
      <c r="AI15" s="19">
        <v>0</v>
      </c>
      <c r="AJ15" s="20">
        <v>0</v>
      </c>
      <c r="AK15" s="18">
        <v>0</v>
      </c>
      <c r="AL15" s="19">
        <v>0</v>
      </c>
      <c r="AM15" s="20">
        <v>0</v>
      </c>
      <c r="AN15" s="18">
        <v>79027.660000000164</v>
      </c>
      <c r="AO15" s="19">
        <v>9994.6299999999992</v>
      </c>
      <c r="AP15" s="20">
        <v>1666.7367902000005</v>
      </c>
      <c r="AQ15" s="105">
        <v>106105.69999999965</v>
      </c>
      <c r="AR15" s="106">
        <v>13419.187879000028</v>
      </c>
      <c r="AS15" s="107">
        <v>-520.58038219999935</v>
      </c>
      <c r="AT15" s="105">
        <v>16130.439999999999</v>
      </c>
      <c r="AU15" s="106">
        <v>2040.02</v>
      </c>
      <c r="AV15" s="197">
        <v>-243.47021560000005</v>
      </c>
      <c r="AW15" s="199"/>
      <c r="AX15" s="199"/>
      <c r="AY15" s="202"/>
      <c r="AZ15" s="200"/>
      <c r="BA15" s="200"/>
      <c r="BB15" s="200"/>
      <c r="BC15" s="200"/>
      <c r="BD15" s="200"/>
      <c r="BE15" s="201"/>
      <c r="BF15" s="199"/>
      <c r="BG15" s="199"/>
      <c r="BH15" s="199"/>
      <c r="BI15" s="199"/>
      <c r="BJ15" s="199"/>
      <c r="BK15" s="199"/>
      <c r="BL15" s="199"/>
      <c r="BM15" s="199"/>
    </row>
    <row r="16" spans="1:65" x14ac:dyDescent="0.35">
      <c r="A16" s="167">
        <v>12</v>
      </c>
      <c r="B16" s="168" t="s">
        <v>163</v>
      </c>
      <c r="C16" s="169">
        <v>110</v>
      </c>
      <c r="D16" s="111">
        <v>0.6</v>
      </c>
      <c r="E16" s="111" t="s">
        <v>347</v>
      </c>
      <c r="F16" s="59">
        <v>41414</v>
      </c>
      <c r="G16" s="59">
        <v>41414</v>
      </c>
      <c r="H16" s="152" t="s">
        <v>197</v>
      </c>
      <c r="I16" s="57">
        <f t="shared" si="0"/>
        <v>1556562.9000000004</v>
      </c>
      <c r="J16" s="15">
        <f t="shared" si="1"/>
        <v>127482.50151000007</v>
      </c>
      <c r="K16" s="16">
        <f t="shared" si="3"/>
        <v>8.1900000000000028E-2</v>
      </c>
      <c r="L16" s="11">
        <f t="shared" si="2"/>
        <v>50648.725824000016</v>
      </c>
      <c r="M16" s="18">
        <v>392095.50000000012</v>
      </c>
      <c r="N16" s="19">
        <v>32112.621450000028</v>
      </c>
      <c r="O16" s="20">
        <v>11847.083403999994</v>
      </c>
      <c r="P16" s="18">
        <v>393328.70000000036</v>
      </c>
      <c r="Q16" s="19">
        <v>32213.620530000044</v>
      </c>
      <c r="R16" s="20">
        <v>8928.2839100000001</v>
      </c>
      <c r="S16" s="18">
        <v>358937.5</v>
      </c>
      <c r="T16" s="19">
        <v>29396.981250000001</v>
      </c>
      <c r="U16" s="20">
        <v>13711.129074000015</v>
      </c>
      <c r="V16" s="18">
        <v>359113.60000000009</v>
      </c>
      <c r="W16" s="19">
        <v>29411.403839999995</v>
      </c>
      <c r="X16" s="20">
        <v>14563.637980999998</v>
      </c>
      <c r="Y16" s="18">
        <v>53087.599999999977</v>
      </c>
      <c r="Z16" s="19">
        <v>4347.8744400000005</v>
      </c>
      <c r="AA16" s="20">
        <v>1598.5914550000007</v>
      </c>
      <c r="AB16" s="18">
        <v>0</v>
      </c>
      <c r="AC16" s="19">
        <v>0</v>
      </c>
      <c r="AD16" s="20">
        <v>0</v>
      </c>
      <c r="AE16" s="18">
        <v>0</v>
      </c>
      <c r="AF16" s="19">
        <v>0</v>
      </c>
      <c r="AG16" s="20">
        <v>0</v>
      </c>
      <c r="AH16" s="18">
        <v>0</v>
      </c>
      <c r="AI16" s="19">
        <v>0</v>
      </c>
      <c r="AJ16" s="20">
        <v>0</v>
      </c>
      <c r="AK16" s="18">
        <v>0</v>
      </c>
      <c r="AL16" s="19">
        <v>0</v>
      </c>
      <c r="AM16" s="20">
        <v>0</v>
      </c>
      <c r="AN16" s="18">
        <v>0</v>
      </c>
      <c r="AO16" s="19">
        <v>0</v>
      </c>
      <c r="AP16" s="20">
        <v>0</v>
      </c>
      <c r="AQ16" s="105">
        <v>0</v>
      </c>
      <c r="AR16" s="106">
        <v>0</v>
      </c>
      <c r="AS16" s="107">
        <v>0</v>
      </c>
      <c r="AT16" s="105">
        <v>0</v>
      </c>
      <c r="AU16" s="106">
        <v>0</v>
      </c>
      <c r="AV16" s="197">
        <v>0</v>
      </c>
      <c r="AW16" s="199"/>
      <c r="AX16" s="199"/>
      <c r="AY16" s="202"/>
      <c r="AZ16" s="200"/>
      <c r="BA16" s="200"/>
      <c r="BB16" s="200"/>
      <c r="BC16" s="200"/>
      <c r="BD16" s="200"/>
      <c r="BE16" s="201"/>
      <c r="BF16" s="199"/>
      <c r="BG16" s="199"/>
      <c r="BH16" s="199"/>
      <c r="BI16" s="199"/>
      <c r="BJ16" s="199"/>
      <c r="BK16" s="199"/>
      <c r="BL16" s="199"/>
      <c r="BM16" s="199"/>
    </row>
    <row r="17" spans="1:65" x14ac:dyDescent="0.35">
      <c r="A17" s="167">
        <v>13</v>
      </c>
      <c r="B17" s="168" t="s">
        <v>164</v>
      </c>
      <c r="C17" s="169">
        <v>379</v>
      </c>
      <c r="D17" s="111">
        <v>0.99</v>
      </c>
      <c r="E17" s="111" t="s">
        <v>347</v>
      </c>
      <c r="F17" s="170">
        <v>41885</v>
      </c>
      <c r="G17" s="170">
        <v>41885</v>
      </c>
      <c r="H17" s="152" t="s">
        <v>574</v>
      </c>
      <c r="I17" s="57">
        <f t="shared" si="0"/>
        <v>2982992.8400000012</v>
      </c>
      <c r="J17" s="15">
        <f t="shared" si="1"/>
        <v>237326.91035039994</v>
      </c>
      <c r="K17" s="16">
        <f t="shared" si="3"/>
        <v>7.955999999999995E-2</v>
      </c>
      <c r="L17" s="11">
        <f t="shared" si="2"/>
        <v>89808.983181600022</v>
      </c>
      <c r="M17" s="18">
        <v>670240.77999999956</v>
      </c>
      <c r="N17" s="19">
        <v>53324.356456799935</v>
      </c>
      <c r="O17" s="20">
        <v>17474.458946000006</v>
      </c>
      <c r="P17" s="18">
        <v>638450.3400000002</v>
      </c>
      <c r="Q17" s="19">
        <v>50795.109050399959</v>
      </c>
      <c r="R17" s="20">
        <v>13437.475149399988</v>
      </c>
      <c r="S17" s="18">
        <v>698130.83000000101</v>
      </c>
      <c r="T17" s="19">
        <v>55543.288834800005</v>
      </c>
      <c r="U17" s="20">
        <v>25211.470046500028</v>
      </c>
      <c r="V17" s="18">
        <v>590557.24000000081</v>
      </c>
      <c r="W17" s="19">
        <v>46984.73401439999</v>
      </c>
      <c r="X17" s="20">
        <v>22066.553303200006</v>
      </c>
      <c r="Y17" s="18">
        <v>385613.65</v>
      </c>
      <c r="Z17" s="19">
        <v>30679.42199400004</v>
      </c>
      <c r="AA17" s="20">
        <v>11619.025736500002</v>
      </c>
      <c r="AB17" s="18">
        <v>0</v>
      </c>
      <c r="AC17" s="19">
        <v>0</v>
      </c>
      <c r="AD17" s="20">
        <v>0</v>
      </c>
      <c r="AE17" s="18">
        <v>0</v>
      </c>
      <c r="AF17" s="19">
        <v>0</v>
      </c>
      <c r="AG17" s="20">
        <v>0</v>
      </c>
      <c r="AH17" s="18">
        <v>0</v>
      </c>
      <c r="AI17" s="19">
        <v>0</v>
      </c>
      <c r="AJ17" s="20">
        <v>0</v>
      </c>
      <c r="AK17" s="105">
        <v>0</v>
      </c>
      <c r="AL17" s="106">
        <v>0</v>
      </c>
      <c r="AM17" s="107">
        <v>0</v>
      </c>
      <c r="AN17" s="18">
        <v>0</v>
      </c>
      <c r="AO17" s="19">
        <v>0</v>
      </c>
      <c r="AP17" s="20">
        <v>0</v>
      </c>
      <c r="AQ17" s="105">
        <v>0</v>
      </c>
      <c r="AR17" s="106">
        <v>0</v>
      </c>
      <c r="AS17" s="107">
        <v>0</v>
      </c>
      <c r="AT17" s="105">
        <v>0</v>
      </c>
      <c r="AU17" s="106">
        <v>0</v>
      </c>
      <c r="AV17" s="197"/>
      <c r="AW17" s="199"/>
      <c r="AX17" s="199"/>
      <c r="AY17" s="202"/>
      <c r="AZ17" s="200"/>
      <c r="BA17" s="200"/>
      <c r="BB17" s="200"/>
      <c r="BC17" s="200"/>
      <c r="BD17" s="200"/>
      <c r="BE17" s="201"/>
      <c r="BF17" s="199"/>
      <c r="BG17" s="199"/>
      <c r="BH17" s="199"/>
      <c r="BI17" s="199"/>
      <c r="BJ17" s="199"/>
      <c r="BK17" s="199"/>
      <c r="BL17" s="199"/>
      <c r="BM17" s="199"/>
    </row>
    <row r="18" spans="1:65" x14ac:dyDescent="0.35">
      <c r="A18" s="167">
        <v>14</v>
      </c>
      <c r="B18" s="168" t="s">
        <v>165</v>
      </c>
      <c r="C18" s="169">
        <v>380</v>
      </c>
      <c r="D18" s="111">
        <v>0.99</v>
      </c>
      <c r="E18" s="111" t="s">
        <v>347</v>
      </c>
      <c r="F18" s="170">
        <v>41885</v>
      </c>
      <c r="G18" s="170">
        <v>41885</v>
      </c>
      <c r="H18" s="152" t="s">
        <v>575</v>
      </c>
      <c r="I18" s="57">
        <f t="shared" si="0"/>
        <v>2994305.290000001</v>
      </c>
      <c r="J18" s="15">
        <f t="shared" si="1"/>
        <v>238226.9288724002</v>
      </c>
      <c r="K18" s="16">
        <f t="shared" si="3"/>
        <v>7.9560000000000033E-2</v>
      </c>
      <c r="L18" s="11">
        <f t="shared" si="2"/>
        <v>89052.720605299968</v>
      </c>
      <c r="M18" s="18">
        <v>715430.15999999922</v>
      </c>
      <c r="N18" s="19">
        <v>56919.623529600067</v>
      </c>
      <c r="O18" s="20">
        <v>18608.874723099991</v>
      </c>
      <c r="P18" s="18">
        <v>649894.1399999999</v>
      </c>
      <c r="Q18" s="19">
        <v>51705.577778400067</v>
      </c>
      <c r="R18" s="20">
        <v>13246.873068399993</v>
      </c>
      <c r="S18" s="18">
        <v>701428.37000000163</v>
      </c>
      <c r="T18" s="19">
        <v>55805.641117200044</v>
      </c>
      <c r="U18" s="20">
        <v>24999.692148799986</v>
      </c>
      <c r="V18" s="18">
        <v>625299.81000000064</v>
      </c>
      <c r="W18" s="19">
        <v>49748.852883600004</v>
      </c>
      <c r="X18" s="20">
        <v>23202.992052999994</v>
      </c>
      <c r="Y18" s="18">
        <v>302252.80999999971</v>
      </c>
      <c r="Z18" s="19">
        <v>24047.233563599999</v>
      </c>
      <c r="AA18" s="20">
        <v>8994.2886120000057</v>
      </c>
      <c r="AB18" s="18">
        <v>0</v>
      </c>
      <c r="AC18" s="19">
        <v>0</v>
      </c>
      <c r="AD18" s="20">
        <v>0</v>
      </c>
      <c r="AE18" s="18">
        <v>0</v>
      </c>
      <c r="AF18" s="19">
        <v>0</v>
      </c>
      <c r="AG18" s="20">
        <v>0</v>
      </c>
      <c r="AH18" s="18">
        <v>0</v>
      </c>
      <c r="AI18" s="19">
        <v>0</v>
      </c>
      <c r="AJ18" s="20">
        <v>0</v>
      </c>
      <c r="AK18" s="105">
        <v>0</v>
      </c>
      <c r="AL18" s="106">
        <v>0</v>
      </c>
      <c r="AM18" s="107">
        <v>0</v>
      </c>
      <c r="AN18" s="18">
        <v>0</v>
      </c>
      <c r="AO18" s="19">
        <v>0</v>
      </c>
      <c r="AP18" s="20">
        <v>0</v>
      </c>
      <c r="AQ18" s="105">
        <v>0</v>
      </c>
      <c r="AR18" s="106">
        <v>0</v>
      </c>
      <c r="AS18" s="107">
        <v>0</v>
      </c>
      <c r="AT18" s="105">
        <v>0</v>
      </c>
      <c r="AU18" s="106">
        <v>0</v>
      </c>
      <c r="AV18" s="197"/>
      <c r="AW18" s="199"/>
      <c r="AX18" s="199"/>
      <c r="AY18" s="202"/>
      <c r="AZ18" s="200"/>
      <c r="BA18" s="200"/>
      <c r="BB18" s="200"/>
      <c r="BC18" s="200"/>
      <c r="BD18" s="200"/>
      <c r="BE18" s="201"/>
      <c r="BF18" s="199"/>
      <c r="BG18" s="199"/>
      <c r="BH18" s="199"/>
      <c r="BI18" s="199"/>
      <c r="BJ18" s="199"/>
      <c r="BK18" s="199"/>
      <c r="BL18" s="199"/>
      <c r="BM18" s="199"/>
    </row>
    <row r="19" spans="1:65" x14ac:dyDescent="0.35">
      <c r="A19" s="167">
        <v>15</v>
      </c>
      <c r="B19" s="168" t="s">
        <v>166</v>
      </c>
      <c r="C19" s="169">
        <v>381</v>
      </c>
      <c r="D19" s="111">
        <v>0.99</v>
      </c>
      <c r="E19" s="111" t="s">
        <v>347</v>
      </c>
      <c r="F19" s="170">
        <v>41885</v>
      </c>
      <c r="G19" s="170">
        <v>41885</v>
      </c>
      <c r="H19" s="152" t="s">
        <v>576</v>
      </c>
      <c r="I19" s="57">
        <f t="shared" si="0"/>
        <v>3402669.81</v>
      </c>
      <c r="J19" s="15">
        <f t="shared" si="1"/>
        <v>270716.41008360003</v>
      </c>
      <c r="K19" s="16">
        <f t="shared" si="3"/>
        <v>7.9560000000000006E-2</v>
      </c>
      <c r="L19" s="11">
        <f t="shared" si="2"/>
        <v>91472.580199300035</v>
      </c>
      <c r="M19" s="18">
        <v>698093.75999999966</v>
      </c>
      <c r="N19" s="19">
        <v>55540.339545599985</v>
      </c>
      <c r="O19" s="20">
        <v>18543.506443099999</v>
      </c>
      <c r="P19" s="18">
        <v>640999.42000000016</v>
      </c>
      <c r="Q19" s="19">
        <v>50997.913855200008</v>
      </c>
      <c r="R19" s="20">
        <v>12633.474752600005</v>
      </c>
      <c r="S19" s="18">
        <v>719037.37999999966</v>
      </c>
      <c r="T19" s="19">
        <v>57206.613952799962</v>
      </c>
      <c r="U19" s="20">
        <v>25979.388849999996</v>
      </c>
      <c r="V19" s="18">
        <v>583046.49000000034</v>
      </c>
      <c r="W19" s="19">
        <v>46387.178744400037</v>
      </c>
      <c r="X19" s="20">
        <v>21333.675411100023</v>
      </c>
      <c r="Y19" s="18">
        <v>413824.68000000005</v>
      </c>
      <c r="Z19" s="19">
        <v>32923.89154080001</v>
      </c>
      <c r="AA19" s="20">
        <v>11703.386282800016</v>
      </c>
      <c r="AB19" s="18">
        <v>347668.08</v>
      </c>
      <c r="AC19" s="19">
        <v>27660.472444800012</v>
      </c>
      <c r="AD19" s="20">
        <v>1279.1484597000006</v>
      </c>
      <c r="AE19" s="18">
        <v>0</v>
      </c>
      <c r="AF19" s="19">
        <v>0</v>
      </c>
      <c r="AG19" s="20">
        <v>0</v>
      </c>
      <c r="AH19" s="18">
        <v>0</v>
      </c>
      <c r="AI19" s="19">
        <v>0</v>
      </c>
      <c r="AJ19" s="20">
        <v>0</v>
      </c>
      <c r="AK19" s="105">
        <v>0</v>
      </c>
      <c r="AL19" s="106">
        <v>0</v>
      </c>
      <c r="AM19" s="107">
        <v>0</v>
      </c>
      <c r="AN19" s="18">
        <v>0</v>
      </c>
      <c r="AO19" s="19">
        <v>0</v>
      </c>
      <c r="AP19" s="20">
        <v>0</v>
      </c>
      <c r="AQ19" s="105">
        <v>0</v>
      </c>
      <c r="AR19" s="106">
        <v>0</v>
      </c>
      <c r="AS19" s="107">
        <v>0</v>
      </c>
      <c r="AT19" s="105">
        <v>0</v>
      </c>
      <c r="AU19" s="106">
        <v>0</v>
      </c>
      <c r="AV19" s="197"/>
      <c r="AW19" s="199"/>
      <c r="AX19" s="199"/>
      <c r="AY19" s="202"/>
      <c r="AZ19" s="200"/>
      <c r="BA19" s="200"/>
      <c r="BB19" s="200"/>
      <c r="BC19" s="200"/>
      <c r="BD19" s="200"/>
      <c r="BE19" s="203"/>
      <c r="BF19" s="199"/>
      <c r="BG19" s="199"/>
      <c r="BH19" s="199"/>
      <c r="BI19" s="199"/>
      <c r="BJ19" s="199"/>
      <c r="BK19" s="199"/>
      <c r="BL19" s="199"/>
      <c r="BM19" s="199"/>
    </row>
    <row r="20" spans="1:65" x14ac:dyDescent="0.35">
      <c r="A20" s="167">
        <v>16</v>
      </c>
      <c r="B20" s="168" t="s">
        <v>260</v>
      </c>
      <c r="C20" s="169">
        <v>137</v>
      </c>
      <c r="D20" s="111">
        <v>0.39</v>
      </c>
      <c r="E20" s="111" t="s">
        <v>347</v>
      </c>
      <c r="F20" s="59">
        <v>36880</v>
      </c>
      <c r="G20" s="59">
        <v>39114</v>
      </c>
      <c r="H20" s="152" t="s">
        <v>577</v>
      </c>
      <c r="I20" s="57">
        <f t="shared" si="0"/>
        <v>1630722.4800000011</v>
      </c>
      <c r="J20" s="15">
        <f t="shared" si="1"/>
        <v>135196.23337999999</v>
      </c>
      <c r="K20" s="16">
        <f t="shared" si="3"/>
        <v>8.2905727392682968E-2</v>
      </c>
      <c r="L20" s="11">
        <f t="shared" si="2"/>
        <v>9750.8266760000188</v>
      </c>
      <c r="M20" s="18">
        <v>217456.16</v>
      </c>
      <c r="N20" s="19">
        <v>15430.689113600007</v>
      </c>
      <c r="O20" s="20">
        <v>3841.7133888000012</v>
      </c>
      <c r="P20" s="18">
        <v>198486.16000000035</v>
      </c>
      <c r="Q20" s="19">
        <v>14084.577913600002</v>
      </c>
      <c r="R20" s="20">
        <v>2382.1763543999991</v>
      </c>
      <c r="S20" s="18">
        <v>226283.4800000003</v>
      </c>
      <c r="T20" s="19">
        <v>16057.075740799997</v>
      </c>
      <c r="U20" s="20">
        <v>6077.6910828000073</v>
      </c>
      <c r="V20" s="18">
        <v>144315.40000000008</v>
      </c>
      <c r="W20" s="19">
        <v>10240.620784000013</v>
      </c>
      <c r="X20" s="20">
        <v>3623.6679152000038</v>
      </c>
      <c r="Y20" s="18">
        <v>166471.08000000013</v>
      </c>
      <c r="Z20" s="19">
        <v>11812.787836799986</v>
      </c>
      <c r="AA20" s="20">
        <v>3594.8680856000028</v>
      </c>
      <c r="AB20" s="18">
        <v>109112.31999999993</v>
      </c>
      <c r="AC20" s="19">
        <v>7742.610227200008</v>
      </c>
      <c r="AD20" s="20">
        <v>-579.86148400000047</v>
      </c>
      <c r="AE20" s="18">
        <v>81784.68000000008</v>
      </c>
      <c r="AF20" s="19">
        <v>8605.3840295999998</v>
      </c>
      <c r="AG20" s="20">
        <v>963.28200160000006</v>
      </c>
      <c r="AH20" s="18">
        <v>104787.23999999993</v>
      </c>
      <c r="AI20" s="19">
        <v>11025.713392799975</v>
      </c>
      <c r="AJ20" s="20">
        <v>1807.8097812000012</v>
      </c>
      <c r="AK20" s="18">
        <v>93976.960000000152</v>
      </c>
      <c r="AL20" s="19">
        <v>9888.255731199999</v>
      </c>
      <c r="AM20" s="20">
        <v>-2051.8112147999996</v>
      </c>
      <c r="AN20" s="18">
        <v>97410.960000000065</v>
      </c>
      <c r="AO20" s="19">
        <v>10249.58</v>
      </c>
      <c r="AP20" s="20">
        <v>-576.36246840000081</v>
      </c>
      <c r="AQ20" s="105">
        <v>101227.32000000018</v>
      </c>
      <c r="AR20" s="106">
        <v>10651.138610399988</v>
      </c>
      <c r="AS20" s="107">
        <v>-1964.9894931999941</v>
      </c>
      <c r="AT20" s="105">
        <v>89410.720000000074</v>
      </c>
      <c r="AU20" s="106">
        <v>9407.7999999999993</v>
      </c>
      <c r="AV20" s="197">
        <v>-7367.3572731999993</v>
      </c>
      <c r="AW20" s="199"/>
      <c r="AX20" s="199"/>
      <c r="AY20" s="202"/>
      <c r="AZ20" s="200"/>
      <c r="BA20" s="200"/>
      <c r="BB20" s="200"/>
      <c r="BC20" s="200"/>
      <c r="BD20" s="200"/>
      <c r="BE20" s="201"/>
      <c r="BF20" s="199"/>
      <c r="BG20" s="199"/>
      <c r="BH20" s="199"/>
      <c r="BI20" s="199"/>
      <c r="BJ20" s="199"/>
      <c r="BK20" s="199"/>
      <c r="BL20" s="199"/>
      <c r="BM20" s="199"/>
    </row>
    <row r="21" spans="1:65" x14ac:dyDescent="0.35">
      <c r="A21" s="167">
        <v>17</v>
      </c>
      <c r="B21" s="168" t="s">
        <v>167</v>
      </c>
      <c r="C21" s="169">
        <v>141</v>
      </c>
      <c r="D21" s="111">
        <v>0.4</v>
      </c>
      <c r="E21" s="111" t="s">
        <v>347</v>
      </c>
      <c r="F21" s="59">
        <v>40959</v>
      </c>
      <c r="G21" s="59">
        <v>40959</v>
      </c>
      <c r="H21" s="152" t="s">
        <v>187</v>
      </c>
      <c r="I21" s="57">
        <f t="shared" si="0"/>
        <v>742951</v>
      </c>
      <c r="J21" s="15">
        <f t="shared" si="1"/>
        <v>55758.472550000013</v>
      </c>
      <c r="K21" s="16">
        <f t="shared" si="3"/>
        <v>7.5050000000000019E-2</v>
      </c>
      <c r="L21" s="11">
        <f t="shared" si="2"/>
        <v>19267.774499999992</v>
      </c>
      <c r="M21" s="18">
        <v>209864</v>
      </c>
      <c r="N21" s="19">
        <v>15750.293199999986</v>
      </c>
      <c r="O21" s="20">
        <v>4584.2570399999986</v>
      </c>
      <c r="P21" s="18">
        <v>197573</v>
      </c>
      <c r="Q21" s="19">
        <v>14827.853650000008</v>
      </c>
      <c r="R21" s="20">
        <v>3151.3413499999961</v>
      </c>
      <c r="S21" s="18">
        <v>182372</v>
      </c>
      <c r="T21" s="19">
        <v>13687.018600000025</v>
      </c>
      <c r="U21" s="20">
        <v>6149.7476099999985</v>
      </c>
      <c r="V21" s="18">
        <v>123167</v>
      </c>
      <c r="W21" s="19">
        <v>9243.6833499999975</v>
      </c>
      <c r="X21" s="20">
        <v>4591.1988299999985</v>
      </c>
      <c r="Y21" s="18">
        <v>29975</v>
      </c>
      <c r="Z21" s="19">
        <v>2249.6237500000002</v>
      </c>
      <c r="AA21" s="20">
        <v>791.22966999999983</v>
      </c>
      <c r="AB21" s="18">
        <v>0</v>
      </c>
      <c r="AC21" s="19">
        <v>0</v>
      </c>
      <c r="AD21" s="20">
        <v>0</v>
      </c>
      <c r="AE21" s="18">
        <v>0</v>
      </c>
      <c r="AF21" s="19">
        <v>0</v>
      </c>
      <c r="AG21" s="20">
        <v>0</v>
      </c>
      <c r="AH21" s="18">
        <v>0</v>
      </c>
      <c r="AI21" s="19">
        <v>0</v>
      </c>
      <c r="AJ21" s="20">
        <v>0</v>
      </c>
      <c r="AK21" s="18">
        <v>0</v>
      </c>
      <c r="AL21" s="19">
        <v>0</v>
      </c>
      <c r="AM21" s="20">
        <v>0</v>
      </c>
      <c r="AN21" s="18">
        <v>0</v>
      </c>
      <c r="AO21" s="19">
        <v>0</v>
      </c>
      <c r="AP21" s="20">
        <v>0</v>
      </c>
      <c r="AQ21" s="105">
        <v>0</v>
      </c>
      <c r="AR21" s="106">
        <v>0</v>
      </c>
      <c r="AS21" s="107">
        <v>0</v>
      </c>
      <c r="AT21" s="105">
        <v>0</v>
      </c>
      <c r="AU21" s="106">
        <v>0</v>
      </c>
      <c r="AV21" s="197">
        <v>0</v>
      </c>
      <c r="AW21" s="199"/>
      <c r="AX21" s="199"/>
      <c r="AY21" s="202"/>
      <c r="AZ21" s="200"/>
      <c r="BA21" s="200"/>
      <c r="BB21" s="200"/>
      <c r="BC21" s="200"/>
      <c r="BD21" s="200"/>
      <c r="BE21" s="201"/>
      <c r="BF21" s="199"/>
      <c r="BG21" s="199"/>
      <c r="BH21" s="199"/>
      <c r="BI21" s="199"/>
      <c r="BJ21" s="199"/>
      <c r="BK21" s="199"/>
      <c r="BL21" s="199"/>
      <c r="BM21" s="199"/>
    </row>
    <row r="22" spans="1:65" x14ac:dyDescent="0.35">
      <c r="A22" s="167">
        <v>18</v>
      </c>
      <c r="B22" s="168" t="s">
        <v>168</v>
      </c>
      <c r="C22" s="169">
        <v>144</v>
      </c>
      <c r="D22" s="111">
        <v>0.6</v>
      </c>
      <c r="E22" s="111" t="s">
        <v>347</v>
      </c>
      <c r="F22" s="59">
        <v>40687</v>
      </c>
      <c r="G22" s="59">
        <v>40687</v>
      </c>
      <c r="H22" s="152" t="s">
        <v>188</v>
      </c>
      <c r="I22" s="57">
        <f t="shared" si="0"/>
        <v>1677019.0499999993</v>
      </c>
      <c r="J22" s="15">
        <f t="shared" si="1"/>
        <v>126078.29217900008</v>
      </c>
      <c r="K22" s="16">
        <f t="shared" si="3"/>
        <v>7.518000000000008E-2</v>
      </c>
      <c r="L22" s="11">
        <f t="shared" si="2"/>
        <v>43432.939716500005</v>
      </c>
      <c r="M22" s="21">
        <v>323071.55000000028</v>
      </c>
      <c r="N22" s="22">
        <v>24288.519129000026</v>
      </c>
      <c r="O22" s="23">
        <v>6853.9592730000022</v>
      </c>
      <c r="P22" s="21">
        <v>348916.59999999974</v>
      </c>
      <c r="Q22" s="22">
        <v>26231.549988000028</v>
      </c>
      <c r="R22" s="23">
        <v>5713.5000190000064</v>
      </c>
      <c r="S22" s="21">
        <v>383962.69999999966</v>
      </c>
      <c r="T22" s="22">
        <v>28866.31578600001</v>
      </c>
      <c r="U22" s="23">
        <v>12139.364474499991</v>
      </c>
      <c r="V22" s="21">
        <v>351986.69999999966</v>
      </c>
      <c r="W22" s="22">
        <v>26462.360106000026</v>
      </c>
      <c r="X22" s="23">
        <v>11087.795452000004</v>
      </c>
      <c r="Y22" s="21">
        <v>269081.49999999988</v>
      </c>
      <c r="Z22" s="22">
        <v>20229.547170000009</v>
      </c>
      <c r="AA22" s="23">
        <v>7638.320498</v>
      </c>
      <c r="AB22" s="21">
        <v>0</v>
      </c>
      <c r="AC22" s="22">
        <v>0</v>
      </c>
      <c r="AD22" s="23">
        <v>0</v>
      </c>
      <c r="AE22" s="21">
        <v>0</v>
      </c>
      <c r="AF22" s="22">
        <v>0</v>
      </c>
      <c r="AG22" s="23">
        <v>0</v>
      </c>
      <c r="AH22" s="21">
        <v>0</v>
      </c>
      <c r="AI22" s="22">
        <v>0</v>
      </c>
      <c r="AJ22" s="23">
        <v>0</v>
      </c>
      <c r="AK22" s="21">
        <v>0</v>
      </c>
      <c r="AL22" s="22">
        <v>0</v>
      </c>
      <c r="AM22" s="23">
        <v>0</v>
      </c>
      <c r="AN22" s="21">
        <v>0</v>
      </c>
      <c r="AO22" s="22">
        <v>0</v>
      </c>
      <c r="AP22" s="23">
        <v>0</v>
      </c>
      <c r="AQ22" s="122">
        <v>0</v>
      </c>
      <c r="AR22" s="120">
        <v>0</v>
      </c>
      <c r="AS22" s="121">
        <v>0</v>
      </c>
      <c r="AT22" s="122">
        <v>0</v>
      </c>
      <c r="AU22" s="120">
        <v>0</v>
      </c>
      <c r="AV22" s="207">
        <v>0</v>
      </c>
      <c r="AW22" s="199"/>
      <c r="AX22" s="199"/>
      <c r="AY22" s="202"/>
      <c r="AZ22" s="200"/>
      <c r="BA22" s="200"/>
      <c r="BB22" s="200"/>
      <c r="BC22" s="200"/>
      <c r="BD22" s="200"/>
      <c r="BE22" s="201"/>
      <c r="BF22" s="199"/>
      <c r="BG22" s="199"/>
      <c r="BH22" s="199"/>
      <c r="BI22" s="199"/>
      <c r="BJ22" s="199"/>
      <c r="BK22" s="199"/>
      <c r="BL22" s="199"/>
      <c r="BM22" s="199"/>
    </row>
    <row r="23" spans="1:65" x14ac:dyDescent="0.35">
      <c r="A23" s="167">
        <v>19</v>
      </c>
      <c r="B23" s="171" t="s">
        <v>169</v>
      </c>
      <c r="C23" s="172">
        <v>146</v>
      </c>
      <c r="D23" s="111">
        <v>0.38</v>
      </c>
      <c r="E23" s="111" t="s">
        <v>347</v>
      </c>
      <c r="F23" s="59">
        <v>40662</v>
      </c>
      <c r="G23" s="59">
        <v>40662</v>
      </c>
      <c r="H23" s="152" t="s">
        <v>189</v>
      </c>
      <c r="I23" s="57">
        <f t="shared" si="0"/>
        <v>429779.125</v>
      </c>
      <c r="J23" s="15">
        <f t="shared" si="1"/>
        <v>36655.861571250003</v>
      </c>
      <c r="K23" s="16">
        <f t="shared" si="3"/>
        <v>8.5290000000000005E-2</v>
      </c>
      <c r="L23" s="11">
        <f t="shared" si="2"/>
        <v>14355.550418750016</v>
      </c>
      <c r="M23" s="18">
        <v>135642.375</v>
      </c>
      <c r="N23" s="19">
        <v>11568.938163749946</v>
      </c>
      <c r="O23" s="20">
        <v>4133.7520662500056</v>
      </c>
      <c r="P23" s="18">
        <v>126136.375</v>
      </c>
      <c r="Q23" s="19">
        <v>10758.171423750051</v>
      </c>
      <c r="R23" s="20">
        <v>3188.1629112500068</v>
      </c>
      <c r="S23" s="18">
        <v>103892</v>
      </c>
      <c r="T23" s="19">
        <v>8860.9486800000232</v>
      </c>
      <c r="U23" s="20">
        <v>4295.0706612500016</v>
      </c>
      <c r="V23" s="18">
        <v>64108.375</v>
      </c>
      <c r="W23" s="19">
        <v>5467.8033037499881</v>
      </c>
      <c r="X23" s="20">
        <v>2738.5647800000015</v>
      </c>
      <c r="Y23" s="18">
        <v>0</v>
      </c>
      <c r="Z23" s="19">
        <v>0</v>
      </c>
      <c r="AA23" s="20">
        <v>0</v>
      </c>
      <c r="AB23" s="18">
        <v>0</v>
      </c>
      <c r="AC23" s="19">
        <v>0</v>
      </c>
      <c r="AD23" s="20">
        <v>0</v>
      </c>
      <c r="AE23" s="18">
        <v>0</v>
      </c>
      <c r="AF23" s="19">
        <v>0</v>
      </c>
      <c r="AG23" s="20">
        <v>0</v>
      </c>
      <c r="AH23" s="18">
        <v>0</v>
      </c>
      <c r="AI23" s="19">
        <v>0</v>
      </c>
      <c r="AJ23" s="20">
        <v>0</v>
      </c>
      <c r="AK23" s="18">
        <v>0</v>
      </c>
      <c r="AL23" s="19">
        <v>0</v>
      </c>
      <c r="AM23" s="20">
        <v>0</v>
      </c>
      <c r="AN23" s="18">
        <v>0</v>
      </c>
      <c r="AO23" s="19">
        <v>0</v>
      </c>
      <c r="AP23" s="20">
        <v>0</v>
      </c>
      <c r="AQ23" s="105">
        <v>0</v>
      </c>
      <c r="AR23" s="106">
        <v>0</v>
      </c>
      <c r="AS23" s="107">
        <v>0</v>
      </c>
      <c r="AT23" s="105">
        <v>0</v>
      </c>
      <c r="AU23" s="106">
        <v>0</v>
      </c>
      <c r="AV23" s="197">
        <v>0</v>
      </c>
      <c r="AW23" s="199"/>
      <c r="AX23" s="199"/>
      <c r="AY23" s="202"/>
      <c r="AZ23" s="200"/>
      <c r="BA23" s="200"/>
      <c r="BB23" s="200"/>
      <c r="BC23" s="200"/>
      <c r="BD23" s="200"/>
      <c r="BE23" s="201"/>
      <c r="BF23" s="199"/>
      <c r="BG23" s="199"/>
      <c r="BH23" s="199"/>
      <c r="BI23" s="199"/>
      <c r="BJ23" s="199"/>
      <c r="BK23" s="199"/>
      <c r="BL23" s="199"/>
      <c r="BM23" s="199"/>
    </row>
    <row r="24" spans="1:65" x14ac:dyDescent="0.35">
      <c r="A24" s="167">
        <v>20</v>
      </c>
      <c r="B24" s="168" t="s">
        <v>170</v>
      </c>
      <c r="C24" s="169">
        <v>173</v>
      </c>
      <c r="D24" s="111">
        <v>3.8959999999999999</v>
      </c>
      <c r="E24" s="111" t="s">
        <v>347</v>
      </c>
      <c r="F24" s="59">
        <v>41603</v>
      </c>
      <c r="G24" s="59">
        <v>41603</v>
      </c>
      <c r="H24" s="152" t="s">
        <v>578</v>
      </c>
      <c r="I24" s="57">
        <f t="shared" ref="I24:I46" si="8">M24+P24+S24+V24+Y24+AB24+AE24+AH24+AK24+AN24+AQ24+AT24</f>
        <v>16132849.800000003</v>
      </c>
      <c r="J24" s="15">
        <f t="shared" ref="J24:J46" si="9">N24+Q24+T24+W24+Z24+AC24+AF24+AI24+AL24+AO24+AR24+AU24</f>
        <v>1165648.070394001</v>
      </c>
      <c r="K24" s="16">
        <f t="shared" si="3"/>
        <v>7.2253078956577205E-2</v>
      </c>
      <c r="L24" s="11">
        <f t="shared" ref="L24:L46" si="10">O24+R24+U24+X24+AA24+AD24+AG24+AJ24+AM24+AP24+AS24+AV24</f>
        <v>167985.62771999996</v>
      </c>
      <c r="M24" s="18">
        <v>2779026.5999999973</v>
      </c>
      <c r="N24" s="19">
        <v>182859.95028000092</v>
      </c>
      <c r="O24" s="20">
        <v>34091.621124000019</v>
      </c>
      <c r="P24" s="18">
        <v>2387879.5999999964</v>
      </c>
      <c r="Q24" s="19">
        <v>157122.47768000019</v>
      </c>
      <c r="R24" s="20">
        <v>12621.945131999983</v>
      </c>
      <c r="S24" s="18">
        <v>2552408.6000000038</v>
      </c>
      <c r="T24" s="19">
        <v>167948.48587999988</v>
      </c>
      <c r="U24" s="20">
        <v>56228.346639999887</v>
      </c>
      <c r="V24" s="18">
        <v>2529095.0000000061</v>
      </c>
      <c r="W24" s="19">
        <v>166414.45099999986</v>
      </c>
      <c r="X24" s="20">
        <v>56784.016130000076</v>
      </c>
      <c r="Y24" s="18">
        <v>1898112.5999999989</v>
      </c>
      <c r="Z24" s="19">
        <v>124895.80907999989</v>
      </c>
      <c r="AA24" s="20">
        <v>28249.242308000015</v>
      </c>
      <c r="AB24" s="18">
        <v>1022861.6000000013</v>
      </c>
      <c r="AC24" s="19">
        <v>67304.293279999925</v>
      </c>
      <c r="AD24" s="20">
        <v>-9502.4442920000238</v>
      </c>
      <c r="AE24" s="18">
        <v>652400.19999999891</v>
      </c>
      <c r="AF24" s="19">
        <v>65846.75218599994</v>
      </c>
      <c r="AG24" s="20">
        <v>6947.0172680000023</v>
      </c>
      <c r="AH24" s="18">
        <v>1113253.7999999989</v>
      </c>
      <c r="AI24" s="19">
        <v>112360.70603400015</v>
      </c>
      <c r="AJ24" s="20">
        <v>11944.142896000003</v>
      </c>
      <c r="AK24" s="18">
        <v>1197811.8000000003</v>
      </c>
      <c r="AL24" s="19">
        <v>120895.14497400017</v>
      </c>
      <c r="AM24" s="20">
        <v>-29378.259486000006</v>
      </c>
      <c r="AN24" s="18">
        <v>0</v>
      </c>
      <c r="AO24" s="19">
        <v>0</v>
      </c>
      <c r="AP24" s="20">
        <v>0</v>
      </c>
      <c r="AQ24" s="105">
        <v>0</v>
      </c>
      <c r="AR24" s="106">
        <v>0</v>
      </c>
      <c r="AS24" s="107">
        <v>0</v>
      </c>
      <c r="AT24" s="105">
        <v>0</v>
      </c>
      <c r="AU24" s="106">
        <v>0</v>
      </c>
      <c r="AV24" s="197">
        <v>0</v>
      </c>
      <c r="AW24" s="199"/>
      <c r="AX24" s="199"/>
      <c r="AY24" s="202"/>
      <c r="AZ24" s="200"/>
      <c r="BA24" s="200"/>
      <c r="BB24" s="200"/>
      <c r="BC24" s="200"/>
      <c r="BD24" s="200"/>
      <c r="BE24" s="201"/>
      <c r="BF24" s="199"/>
      <c r="BG24" s="199"/>
      <c r="BH24" s="199"/>
      <c r="BI24" s="199"/>
      <c r="BJ24" s="199"/>
      <c r="BK24" s="199"/>
      <c r="BL24" s="199"/>
      <c r="BM24" s="199"/>
    </row>
    <row r="25" spans="1:65" x14ac:dyDescent="0.35">
      <c r="A25" s="167">
        <v>21</v>
      </c>
      <c r="B25" s="168" t="s">
        <v>261</v>
      </c>
      <c r="C25" s="169">
        <v>182</v>
      </c>
      <c r="D25" s="111">
        <v>0.4</v>
      </c>
      <c r="E25" s="111" t="s">
        <v>347</v>
      </c>
      <c r="F25" s="59">
        <v>41110</v>
      </c>
      <c r="G25" s="59">
        <v>41110</v>
      </c>
      <c r="H25" s="152" t="s">
        <v>579</v>
      </c>
      <c r="I25" s="57">
        <f t="shared" si="8"/>
        <v>1961529.7</v>
      </c>
      <c r="J25" s="15">
        <f t="shared" si="9"/>
        <v>181528.75133499986</v>
      </c>
      <c r="K25" s="16">
        <f t="shared" si="3"/>
        <v>9.2544482673395087E-2</v>
      </c>
      <c r="L25" s="11">
        <f t="shared" si="10"/>
        <v>15146.577720000005</v>
      </c>
      <c r="M25" s="18">
        <v>249395.00000000044</v>
      </c>
      <c r="N25" s="19">
        <v>19313.148799999992</v>
      </c>
      <c r="O25" s="20">
        <v>6171.5031619999972</v>
      </c>
      <c r="P25" s="18">
        <v>229379.59999999986</v>
      </c>
      <c r="Q25" s="19">
        <v>17763.156224000031</v>
      </c>
      <c r="R25" s="20">
        <v>4131.8754449999979</v>
      </c>
      <c r="S25" s="18">
        <v>267886.20000000036</v>
      </c>
      <c r="T25" s="19">
        <v>20745.107327999987</v>
      </c>
      <c r="U25" s="20">
        <v>8900.7218510000112</v>
      </c>
      <c r="V25" s="18">
        <v>206900.79999999976</v>
      </c>
      <c r="W25" s="19">
        <v>16022.39795200001</v>
      </c>
      <c r="X25" s="20">
        <v>7041.1040660000062</v>
      </c>
      <c r="Y25" s="18">
        <v>112641.69999999998</v>
      </c>
      <c r="Z25" s="19">
        <v>8722.973247999993</v>
      </c>
      <c r="AA25" s="20">
        <v>2882.7964769999985</v>
      </c>
      <c r="AB25" s="18">
        <v>102925.09999999989</v>
      </c>
      <c r="AC25" s="19">
        <v>7970.5197439999665</v>
      </c>
      <c r="AD25" s="20">
        <v>-84.45777099999961</v>
      </c>
      <c r="AE25" s="18">
        <v>97327.000000000015</v>
      </c>
      <c r="AF25" s="19">
        <v>11176.059410000005</v>
      </c>
      <c r="AG25" s="20">
        <v>2239.0261620000019</v>
      </c>
      <c r="AH25" s="18">
        <v>107881.30000000005</v>
      </c>
      <c r="AI25" s="19">
        <v>12388.009678999995</v>
      </c>
      <c r="AJ25" s="20">
        <v>2573.0626649999977</v>
      </c>
      <c r="AK25" s="105">
        <v>109359.80000000002</v>
      </c>
      <c r="AL25" s="106">
        <v>12557.785833999998</v>
      </c>
      <c r="AM25" s="107">
        <v>-1330.9031749999992</v>
      </c>
      <c r="AN25" s="18">
        <v>151721.19999999981</v>
      </c>
      <c r="AO25" s="19">
        <v>17422.150000000001</v>
      </c>
      <c r="AP25" s="20">
        <v>409.42965799999911</v>
      </c>
      <c r="AQ25" s="105">
        <v>151205.19999999966</v>
      </c>
      <c r="AR25" s="106">
        <v>17362.893115999916</v>
      </c>
      <c r="AS25" s="107">
        <v>-1952.7662559999992</v>
      </c>
      <c r="AT25" s="105">
        <v>174906.80000000002</v>
      </c>
      <c r="AU25" s="106">
        <v>20084.55</v>
      </c>
      <c r="AV25" s="197">
        <v>-15834.814564000008</v>
      </c>
      <c r="AW25" s="199"/>
      <c r="AX25" s="199"/>
      <c r="AY25" s="202"/>
      <c r="AZ25" s="200"/>
      <c r="BA25" s="200"/>
      <c r="BB25" s="200"/>
      <c r="BC25" s="200"/>
      <c r="BD25" s="200"/>
      <c r="BE25" s="201"/>
      <c r="BF25" s="199"/>
      <c r="BG25" s="199"/>
      <c r="BH25" s="199"/>
      <c r="BI25" s="199"/>
      <c r="BJ25" s="199"/>
      <c r="BK25" s="199"/>
      <c r="BL25" s="199"/>
      <c r="BM25" s="199"/>
    </row>
    <row r="26" spans="1:65" x14ac:dyDescent="0.35">
      <c r="A26" s="167">
        <v>22</v>
      </c>
      <c r="B26" s="168" t="s">
        <v>262</v>
      </c>
      <c r="C26" s="169">
        <v>183</v>
      </c>
      <c r="D26" s="111">
        <v>0.32</v>
      </c>
      <c r="E26" s="111" t="s">
        <v>347</v>
      </c>
      <c r="F26" s="59">
        <v>41081</v>
      </c>
      <c r="G26" s="59">
        <v>41081</v>
      </c>
      <c r="H26" s="152" t="s">
        <v>580</v>
      </c>
      <c r="I26" s="57">
        <f t="shared" si="8"/>
        <v>1542645.5399999996</v>
      </c>
      <c r="J26" s="15">
        <f t="shared" si="9"/>
        <v>150764.94258872001</v>
      </c>
      <c r="K26" s="16">
        <f t="shared" si="3"/>
        <v>9.7731422209096752E-2</v>
      </c>
      <c r="L26" s="11">
        <f t="shared" si="10"/>
        <v>11788.428366600014</v>
      </c>
      <c r="M26" s="18">
        <v>195685.55999999988</v>
      </c>
      <c r="N26" s="19">
        <v>15705.723045599991</v>
      </c>
      <c r="O26" s="20">
        <v>5214.04655628</v>
      </c>
      <c r="P26" s="18">
        <v>177412.89599999992</v>
      </c>
      <c r="Q26" s="19">
        <v>14239.159032960002</v>
      </c>
      <c r="R26" s="20">
        <v>3732.380253120004</v>
      </c>
      <c r="S26" s="18">
        <v>188206.08000000042</v>
      </c>
      <c r="T26" s="19">
        <v>15105.419980799998</v>
      </c>
      <c r="U26" s="20">
        <v>6800.9970216000002</v>
      </c>
      <c r="V26" s="18">
        <v>153010.58400000003</v>
      </c>
      <c r="W26" s="19">
        <v>12280.62947184001</v>
      </c>
      <c r="X26" s="20">
        <v>5538.3086578799994</v>
      </c>
      <c r="Y26" s="18">
        <v>82890.479999999865</v>
      </c>
      <c r="Z26" s="19">
        <v>6652.7899247999931</v>
      </c>
      <c r="AA26" s="20">
        <v>2522.4507128399978</v>
      </c>
      <c r="AB26" s="18">
        <v>49719.37200000001</v>
      </c>
      <c r="AC26" s="19">
        <v>3990.4767967200005</v>
      </c>
      <c r="AD26" s="20">
        <v>167.71511748000017</v>
      </c>
      <c r="AE26" s="18">
        <v>53160.167999999983</v>
      </c>
      <c r="AF26" s="19">
        <v>6326.0599920000068</v>
      </c>
      <c r="AG26" s="20">
        <v>1546.3566067199984</v>
      </c>
      <c r="AH26" s="18">
        <v>63230.531999999948</v>
      </c>
      <c r="AI26" s="19">
        <v>7524.4333080000033</v>
      </c>
      <c r="AJ26" s="20">
        <v>1877.0431299599998</v>
      </c>
      <c r="AK26" s="105">
        <v>86629.41599999991</v>
      </c>
      <c r="AL26" s="106">
        <v>10308.900504000016</v>
      </c>
      <c r="AM26" s="107">
        <v>-436.60668839999965</v>
      </c>
      <c r="AN26" s="18">
        <v>144420.288</v>
      </c>
      <c r="AO26" s="19">
        <v>17186.009999999998</v>
      </c>
      <c r="AP26" s="20">
        <v>1677.5449385999984</v>
      </c>
      <c r="AQ26" s="105">
        <v>170748.82799999966</v>
      </c>
      <c r="AR26" s="106">
        <v>20319.110531999981</v>
      </c>
      <c r="AS26" s="107">
        <v>-1156.0376209199967</v>
      </c>
      <c r="AT26" s="105">
        <v>177531.33599999984</v>
      </c>
      <c r="AU26" s="106">
        <v>21126.23</v>
      </c>
      <c r="AV26" s="197">
        <v>-15695.770318559988</v>
      </c>
      <c r="AW26" s="199"/>
      <c r="AX26" s="199"/>
      <c r="AY26" s="202"/>
      <c r="AZ26" s="200"/>
      <c r="BA26" s="200"/>
      <c r="BB26" s="200"/>
      <c r="BC26" s="200"/>
      <c r="BD26" s="200"/>
      <c r="BE26" s="201"/>
      <c r="BF26" s="199"/>
      <c r="BG26" s="199"/>
      <c r="BH26" s="199"/>
      <c r="BI26" s="199"/>
      <c r="BJ26" s="199"/>
      <c r="BK26" s="199"/>
      <c r="BL26" s="199"/>
      <c r="BM26" s="199"/>
    </row>
    <row r="27" spans="1:65" x14ac:dyDescent="0.35">
      <c r="A27" s="167">
        <v>23</v>
      </c>
      <c r="B27" s="168" t="s">
        <v>171</v>
      </c>
      <c r="C27" s="169">
        <v>195</v>
      </c>
      <c r="D27" s="111">
        <v>1.9990000000000001</v>
      </c>
      <c r="E27" s="111" t="s">
        <v>347</v>
      </c>
      <c r="F27" s="59">
        <v>41061</v>
      </c>
      <c r="G27" s="59">
        <v>41061</v>
      </c>
      <c r="H27" s="152" t="s">
        <v>276</v>
      </c>
      <c r="I27" s="57">
        <f t="shared" si="8"/>
        <v>14184973.840000002</v>
      </c>
      <c r="J27" s="15">
        <f t="shared" si="9"/>
        <v>1217096.5554788001</v>
      </c>
      <c r="K27" s="16">
        <f t="shared" si="3"/>
        <v>8.5801818826533691E-2</v>
      </c>
      <c r="L27" s="11">
        <f t="shared" si="10"/>
        <v>49130.896485200195</v>
      </c>
      <c r="M27" s="18">
        <v>1358949.6000000008</v>
      </c>
      <c r="N27" s="19">
        <v>93400.606008000104</v>
      </c>
      <c r="O27" s="20">
        <v>20772.419971600015</v>
      </c>
      <c r="P27" s="18">
        <v>1294202.6400000011</v>
      </c>
      <c r="Q27" s="19">
        <v>88950.547447200035</v>
      </c>
      <c r="R27" s="20">
        <v>12330.730603600023</v>
      </c>
      <c r="S27" s="18">
        <v>1347109.2399999977</v>
      </c>
      <c r="T27" s="19">
        <v>92586.818065200045</v>
      </c>
      <c r="U27" s="20">
        <v>35342.456595200027</v>
      </c>
      <c r="V27" s="18">
        <v>1334821.8399999992</v>
      </c>
      <c r="W27" s="19">
        <v>91742.305063200009</v>
      </c>
      <c r="X27" s="20">
        <v>34445.477006399989</v>
      </c>
      <c r="Y27" s="18">
        <v>1437547.1600000022</v>
      </c>
      <c r="Z27" s="19">
        <v>98802.616306799944</v>
      </c>
      <c r="AA27" s="20">
        <v>29371.741721999988</v>
      </c>
      <c r="AB27" s="18">
        <v>813888.07999999973</v>
      </c>
      <c r="AC27" s="19">
        <v>55938.527738400029</v>
      </c>
      <c r="AD27" s="20">
        <v>-3500.9566188000031</v>
      </c>
      <c r="AE27" s="18">
        <v>771743.6399999999</v>
      </c>
      <c r="AF27" s="19">
        <v>81364.931965199983</v>
      </c>
      <c r="AG27" s="20">
        <v>11642.719008400019</v>
      </c>
      <c r="AH27" s="18">
        <v>1272934.7999999998</v>
      </c>
      <c r="AI27" s="19">
        <v>134205.51596400005</v>
      </c>
      <c r="AJ27" s="20">
        <v>21260.017044000026</v>
      </c>
      <c r="AK27" s="18">
        <v>1344486.280000001</v>
      </c>
      <c r="AL27" s="19">
        <v>141749.18850040008</v>
      </c>
      <c r="AM27" s="20">
        <v>-23710.924870399973</v>
      </c>
      <c r="AN27" s="18">
        <v>1215827.68</v>
      </c>
      <c r="AO27" s="19">
        <v>128184.71</v>
      </c>
      <c r="AP27" s="20">
        <v>11543.872829200014</v>
      </c>
      <c r="AQ27" s="105">
        <v>1399230.2800000012</v>
      </c>
      <c r="AR27" s="106">
        <v>147520.84842039988</v>
      </c>
      <c r="AS27" s="107">
        <v>-27827.140653999955</v>
      </c>
      <c r="AT27" s="105">
        <v>594232.59999999963</v>
      </c>
      <c r="AU27" s="106">
        <v>62649.94</v>
      </c>
      <c r="AV27" s="197">
        <v>-72539.516151999982</v>
      </c>
      <c r="AW27" s="199"/>
      <c r="AX27" s="199"/>
      <c r="AY27" s="202"/>
      <c r="AZ27" s="200"/>
      <c r="BA27" s="200"/>
      <c r="BB27" s="200"/>
      <c r="BC27" s="200"/>
      <c r="BD27" s="200"/>
      <c r="BE27" s="201"/>
      <c r="BF27" s="199"/>
      <c r="BG27" s="199"/>
      <c r="BH27" s="199"/>
      <c r="BI27" s="199"/>
      <c r="BJ27" s="199"/>
      <c r="BK27" s="199"/>
      <c r="BL27" s="199"/>
      <c r="BM27" s="199"/>
    </row>
    <row r="28" spans="1:65" x14ac:dyDescent="0.35">
      <c r="A28" s="167">
        <v>24</v>
      </c>
      <c r="B28" s="168" t="s">
        <v>172</v>
      </c>
      <c r="C28" s="169">
        <v>197</v>
      </c>
      <c r="D28" s="111">
        <v>0.123</v>
      </c>
      <c r="E28" s="111" t="s">
        <v>347</v>
      </c>
      <c r="F28" s="59">
        <v>41222</v>
      </c>
      <c r="G28" s="59">
        <v>41222</v>
      </c>
      <c r="H28" s="152" t="s">
        <v>190</v>
      </c>
      <c r="I28" s="57">
        <f t="shared" si="8"/>
        <v>362084.77479999996</v>
      </c>
      <c r="J28" s="15">
        <f t="shared" si="9"/>
        <v>24042.829644684003</v>
      </c>
      <c r="K28" s="16">
        <f t="shared" si="3"/>
        <v>6.6401106365116369E-2</v>
      </c>
      <c r="L28" s="11">
        <f t="shared" si="10"/>
        <v>6002.5968172000066</v>
      </c>
      <c r="M28" s="18">
        <v>86121.221600000019</v>
      </c>
      <c r="N28" s="19">
        <v>7994.6330011280052</v>
      </c>
      <c r="O28" s="20">
        <v>3384.0691270679995</v>
      </c>
      <c r="P28" s="18">
        <v>77443.652399999846</v>
      </c>
      <c r="Q28" s="19">
        <v>7189.0942522920022</v>
      </c>
      <c r="R28" s="20">
        <v>2618.5325893560025</v>
      </c>
      <c r="S28" s="18">
        <v>86993.724800000171</v>
      </c>
      <c r="T28" s="19">
        <v>8075.6274731840003</v>
      </c>
      <c r="U28" s="20">
        <v>4286.1582402680006</v>
      </c>
      <c r="V28" s="18">
        <v>83910.641199999925</v>
      </c>
      <c r="W28" s="19">
        <v>7789.4248225959964</v>
      </c>
      <c r="X28" s="20">
        <v>4130.5564798000032</v>
      </c>
      <c r="Y28" s="18">
        <v>27615.534799999979</v>
      </c>
      <c r="Z28" s="19">
        <v>2563.5500954839986</v>
      </c>
      <c r="AA28" s="20">
        <v>1152.7803807079997</v>
      </c>
      <c r="AB28" s="18">
        <v>0</v>
      </c>
      <c r="AC28" s="19">
        <v>0</v>
      </c>
      <c r="AD28" s="20">
        <v>0</v>
      </c>
      <c r="AE28" s="18">
        <v>0</v>
      </c>
      <c r="AF28" s="19">
        <v>-9569.5</v>
      </c>
      <c r="AG28" s="20">
        <v>-9569.5</v>
      </c>
      <c r="AH28" s="18">
        <v>0</v>
      </c>
      <c r="AI28" s="19">
        <v>0</v>
      </c>
      <c r="AJ28" s="20">
        <v>0</v>
      </c>
      <c r="AK28" s="18">
        <v>0</v>
      </c>
      <c r="AL28" s="19">
        <v>0</v>
      </c>
      <c r="AM28" s="20">
        <v>0</v>
      </c>
      <c r="AN28" s="18">
        <v>0</v>
      </c>
      <c r="AO28" s="19">
        <v>0</v>
      </c>
      <c r="AP28" s="20">
        <v>0</v>
      </c>
      <c r="AQ28" s="105">
        <v>0</v>
      </c>
      <c r="AR28" s="106">
        <v>0</v>
      </c>
      <c r="AS28" s="107">
        <v>0</v>
      </c>
      <c r="AT28" s="105">
        <v>0</v>
      </c>
      <c r="AU28" s="106">
        <v>0</v>
      </c>
      <c r="AV28" s="197">
        <v>0</v>
      </c>
      <c r="AW28" s="199"/>
      <c r="AX28" s="199"/>
      <c r="AY28" s="202"/>
      <c r="AZ28" s="200"/>
      <c r="BA28" s="200"/>
      <c r="BB28" s="200"/>
      <c r="BC28" s="200"/>
      <c r="BD28" s="200"/>
      <c r="BE28" s="201"/>
      <c r="BF28" s="199"/>
      <c r="BG28" s="199"/>
      <c r="BH28" s="199"/>
      <c r="BI28" s="199"/>
      <c r="BJ28" s="199"/>
      <c r="BK28" s="199"/>
      <c r="BL28" s="199"/>
      <c r="BM28" s="199"/>
    </row>
    <row r="29" spans="1:65" x14ac:dyDescent="0.35">
      <c r="A29" s="167">
        <v>25</v>
      </c>
      <c r="B29" s="168" t="s">
        <v>263</v>
      </c>
      <c r="C29" s="169">
        <v>216</v>
      </c>
      <c r="D29" s="111">
        <v>0.1</v>
      </c>
      <c r="E29" s="111" t="s">
        <v>347</v>
      </c>
      <c r="F29" s="59">
        <v>41554</v>
      </c>
      <c r="G29" s="59">
        <v>41554</v>
      </c>
      <c r="H29" s="152" t="s">
        <v>198</v>
      </c>
      <c r="I29" s="57">
        <f t="shared" si="8"/>
        <v>286479.53320000001</v>
      </c>
      <c r="J29" s="15">
        <f t="shared" si="9"/>
        <v>26593.895066956007</v>
      </c>
      <c r="K29" s="16">
        <f t="shared" si="3"/>
        <v>9.2830000000000024E-2</v>
      </c>
      <c r="L29" s="11">
        <f t="shared" si="10"/>
        <v>12290.251874168001</v>
      </c>
      <c r="M29" s="18">
        <v>69281.781999999948</v>
      </c>
      <c r="N29" s="19">
        <v>6431.427823060003</v>
      </c>
      <c r="O29" s="20">
        <v>2722.9105917559991</v>
      </c>
      <c r="P29" s="18">
        <v>62967.223999999987</v>
      </c>
      <c r="Q29" s="19">
        <v>5845.2474039199988</v>
      </c>
      <c r="R29" s="20">
        <v>2120.6058279399999</v>
      </c>
      <c r="S29" s="18">
        <v>68557.483600000036</v>
      </c>
      <c r="T29" s="19">
        <v>6364.1912025880092</v>
      </c>
      <c r="U29" s="20">
        <v>3370.9626263279997</v>
      </c>
      <c r="V29" s="18">
        <v>64820.116400000043</v>
      </c>
      <c r="W29" s="19">
        <v>6017.2514054119993</v>
      </c>
      <c r="X29" s="20">
        <v>3211.2531952200025</v>
      </c>
      <c r="Y29" s="18">
        <v>20852.927199999984</v>
      </c>
      <c r="Z29" s="19">
        <v>1935.7772319759986</v>
      </c>
      <c r="AA29" s="20">
        <v>864.51963292399955</v>
      </c>
      <c r="AB29" s="18">
        <v>0</v>
      </c>
      <c r="AC29" s="19">
        <v>0</v>
      </c>
      <c r="AD29" s="20">
        <v>0</v>
      </c>
      <c r="AE29" s="18">
        <v>0</v>
      </c>
      <c r="AF29" s="19">
        <v>0</v>
      </c>
      <c r="AG29" s="20">
        <v>0</v>
      </c>
      <c r="AH29" s="18">
        <v>0</v>
      </c>
      <c r="AI29" s="19">
        <v>0</v>
      </c>
      <c r="AJ29" s="20">
        <v>0</v>
      </c>
      <c r="AK29" s="18">
        <v>0</v>
      </c>
      <c r="AL29" s="19">
        <v>0</v>
      </c>
      <c r="AM29" s="20">
        <v>0</v>
      </c>
      <c r="AN29" s="18">
        <v>0</v>
      </c>
      <c r="AO29" s="19">
        <v>0</v>
      </c>
      <c r="AP29" s="20">
        <v>0</v>
      </c>
      <c r="AQ29" s="105">
        <v>0</v>
      </c>
      <c r="AR29" s="106">
        <v>0</v>
      </c>
      <c r="AS29" s="107">
        <v>0</v>
      </c>
      <c r="AT29" s="105">
        <v>0</v>
      </c>
      <c r="AU29" s="106">
        <v>0</v>
      </c>
      <c r="AV29" s="197">
        <v>0</v>
      </c>
      <c r="AW29" s="199"/>
      <c r="AX29" s="199"/>
      <c r="AY29" s="202"/>
      <c r="AZ29" s="200"/>
      <c r="BA29" s="200"/>
      <c r="BB29" s="200"/>
      <c r="BC29" s="200"/>
      <c r="BD29" s="200"/>
      <c r="BE29" s="201"/>
      <c r="BF29" s="199"/>
      <c r="BG29" s="199"/>
      <c r="BH29" s="199"/>
      <c r="BI29" s="199"/>
      <c r="BJ29" s="199"/>
      <c r="BK29" s="199"/>
      <c r="BL29" s="199"/>
      <c r="BM29" s="199"/>
    </row>
    <row r="30" spans="1:65" x14ac:dyDescent="0.35">
      <c r="A30" s="167">
        <v>26</v>
      </c>
      <c r="B30" s="168" t="s">
        <v>264</v>
      </c>
      <c r="C30" s="169">
        <v>215</v>
      </c>
      <c r="D30" s="111">
        <v>0.16</v>
      </c>
      <c r="E30" s="111" t="s">
        <v>347</v>
      </c>
      <c r="F30" s="59">
        <v>41075</v>
      </c>
      <c r="G30" s="59">
        <v>41075</v>
      </c>
      <c r="H30" s="152" t="s">
        <v>191</v>
      </c>
      <c r="I30" s="57">
        <f t="shared" si="8"/>
        <v>551038.45200000016</v>
      </c>
      <c r="J30" s="15">
        <f t="shared" si="9"/>
        <v>49499.78414316001</v>
      </c>
      <c r="K30" s="16">
        <f t="shared" si="3"/>
        <v>8.9829999999999993E-2</v>
      </c>
      <c r="L30" s="11">
        <f t="shared" si="10"/>
        <v>21347.393985660005</v>
      </c>
      <c r="M30" s="18">
        <v>110154.41399999998</v>
      </c>
      <c r="N30" s="19">
        <v>9895.1710096199931</v>
      </c>
      <c r="O30" s="20">
        <v>3999.4532679599984</v>
      </c>
      <c r="P30" s="18">
        <v>98584.991999999838</v>
      </c>
      <c r="Q30" s="19">
        <v>8855.8898313600002</v>
      </c>
      <c r="R30" s="20">
        <v>3047.5583176800042</v>
      </c>
      <c r="S30" s="18">
        <v>109570.48200000018</v>
      </c>
      <c r="T30" s="19">
        <v>9842.7163980600108</v>
      </c>
      <c r="U30" s="20">
        <v>5075.9889441000005</v>
      </c>
      <c r="V30" s="18">
        <v>105366.90000000008</v>
      </c>
      <c r="W30" s="19">
        <v>9465.1086270000105</v>
      </c>
      <c r="X30" s="20">
        <v>4893.4639848000052</v>
      </c>
      <c r="Y30" s="18">
        <v>87916.548000000039</v>
      </c>
      <c r="Z30" s="19">
        <v>7897.5435068399947</v>
      </c>
      <c r="AA30" s="20">
        <v>3579.6494737199969</v>
      </c>
      <c r="AB30" s="18">
        <v>39445.115999999987</v>
      </c>
      <c r="AC30" s="19">
        <v>3543.3547702799988</v>
      </c>
      <c r="AD30" s="20">
        <v>751.27999740000007</v>
      </c>
      <c r="AE30" s="18">
        <v>0</v>
      </c>
      <c r="AF30" s="19">
        <v>0</v>
      </c>
      <c r="AG30" s="20">
        <v>0</v>
      </c>
      <c r="AH30" s="18">
        <v>0</v>
      </c>
      <c r="AI30" s="19">
        <v>0</v>
      </c>
      <c r="AJ30" s="20">
        <v>0</v>
      </c>
      <c r="AK30" s="18">
        <v>0</v>
      </c>
      <c r="AL30" s="19">
        <v>0</v>
      </c>
      <c r="AM30" s="20">
        <v>0</v>
      </c>
      <c r="AN30" s="18">
        <v>0</v>
      </c>
      <c r="AO30" s="19">
        <v>0</v>
      </c>
      <c r="AP30" s="20">
        <v>0</v>
      </c>
      <c r="AQ30" s="105">
        <v>0</v>
      </c>
      <c r="AR30" s="106">
        <v>0</v>
      </c>
      <c r="AS30" s="107">
        <v>0</v>
      </c>
      <c r="AT30" s="105">
        <v>0</v>
      </c>
      <c r="AU30" s="106">
        <v>0</v>
      </c>
      <c r="AV30" s="197">
        <v>0</v>
      </c>
      <c r="AW30" s="199"/>
      <c r="AX30" s="199"/>
      <c r="AY30" s="202"/>
      <c r="AZ30" s="200"/>
      <c r="BA30" s="200"/>
      <c r="BB30" s="200"/>
      <c r="BC30" s="200"/>
      <c r="BD30" s="200"/>
      <c r="BE30" s="201"/>
      <c r="BF30" s="199"/>
      <c r="BG30" s="199"/>
      <c r="BH30" s="199"/>
      <c r="BI30" s="199"/>
      <c r="BJ30" s="199"/>
      <c r="BK30" s="199"/>
      <c r="BL30" s="199"/>
      <c r="BM30" s="199"/>
    </row>
    <row r="31" spans="1:65" x14ac:dyDescent="0.35">
      <c r="A31" s="167">
        <v>27</v>
      </c>
      <c r="B31" s="168" t="s">
        <v>173</v>
      </c>
      <c r="C31" s="169">
        <v>218</v>
      </c>
      <c r="D31" s="111">
        <v>1.9990000000000001</v>
      </c>
      <c r="E31" s="111" t="s">
        <v>347</v>
      </c>
      <c r="F31" s="59">
        <v>41222</v>
      </c>
      <c r="G31" s="59">
        <v>41222</v>
      </c>
      <c r="H31" s="152" t="s">
        <v>581</v>
      </c>
      <c r="I31" s="57">
        <f t="shared" si="8"/>
        <v>10952095.797381096</v>
      </c>
      <c r="J31" s="15">
        <f t="shared" si="9"/>
        <v>932278.29955983825</v>
      </c>
      <c r="K31" s="16">
        <f t="shared" si="3"/>
        <v>8.5123278394146989E-2</v>
      </c>
      <c r="L31" s="11">
        <f t="shared" si="10"/>
        <v>-71588.868232139619</v>
      </c>
      <c r="M31" s="18">
        <v>1328197.1996711986</v>
      </c>
      <c r="N31" s="19">
        <v>91286.993533401401</v>
      </c>
      <c r="O31" s="20">
        <v>20458.28882492704</v>
      </c>
      <c r="P31" s="18">
        <v>1262926.7996897022</v>
      </c>
      <c r="Q31" s="19">
        <v>86800.958942673198</v>
      </c>
      <c r="R31" s="20">
        <v>11803.185777135666</v>
      </c>
      <c r="S31" s="18">
        <v>1309737.5996784014</v>
      </c>
      <c r="T31" s="19">
        <v>90018.265225896568</v>
      </c>
      <c r="U31" s="20">
        <v>33719.40237370837</v>
      </c>
      <c r="V31" s="18">
        <v>1031635.1997600995</v>
      </c>
      <c r="W31" s="19">
        <v>70904.287279511642</v>
      </c>
      <c r="X31" s="20">
        <v>26934.710537752431</v>
      </c>
      <c r="Y31" s="18">
        <v>717436.79984330025</v>
      </c>
      <c r="Z31" s="19">
        <v>49309.431253230177</v>
      </c>
      <c r="AA31" s="20">
        <v>14111.338058921467</v>
      </c>
      <c r="AB31" s="18">
        <v>410043.59991169919</v>
      </c>
      <c r="AC31" s="19">
        <v>28182.296621931127</v>
      </c>
      <c r="AD31" s="20">
        <v>-699.65228984190799</v>
      </c>
      <c r="AE31" s="18">
        <v>0</v>
      </c>
      <c r="AF31" s="19">
        <v>0</v>
      </c>
      <c r="AG31" s="20">
        <v>0</v>
      </c>
      <c r="AH31" s="18">
        <v>124727.99997370002</v>
      </c>
      <c r="AI31" s="19">
        <v>13150.073037227199</v>
      </c>
      <c r="AJ31" s="20">
        <v>1008.7666017793431</v>
      </c>
      <c r="AK31" s="18">
        <v>927623.99979049899</v>
      </c>
      <c r="AL31" s="19">
        <v>97799.398297912412</v>
      </c>
      <c r="AM31" s="20">
        <v>-16135.235522373618</v>
      </c>
      <c r="AN31" s="18">
        <v>1193720.9997239986</v>
      </c>
      <c r="AO31" s="19">
        <v>125854.01</v>
      </c>
      <c r="AP31" s="20">
        <v>-1873.8132655092904</v>
      </c>
      <c r="AQ31" s="105">
        <v>1245779.9996969975</v>
      </c>
      <c r="AR31" s="106">
        <v>131342.58536805448</v>
      </c>
      <c r="AS31" s="107">
        <v>-20946.47865630926</v>
      </c>
      <c r="AT31" s="105">
        <v>1400265.5996414979</v>
      </c>
      <c r="AU31" s="106">
        <v>147630</v>
      </c>
      <c r="AV31" s="197">
        <v>-139969.38067232983</v>
      </c>
      <c r="AW31" s="199"/>
      <c r="AX31" s="199"/>
      <c r="AY31" s="202"/>
      <c r="AZ31" s="200"/>
      <c r="BA31" s="200"/>
      <c r="BB31" s="200"/>
      <c r="BC31" s="200"/>
      <c r="BD31" s="200"/>
      <c r="BE31" s="201"/>
      <c r="BF31" s="199"/>
      <c r="BG31" s="199"/>
      <c r="BH31" s="199"/>
      <c r="BI31" s="199"/>
      <c r="BJ31" s="199"/>
      <c r="BK31" s="199"/>
      <c r="BL31" s="199"/>
      <c r="BM31" s="199"/>
    </row>
    <row r="32" spans="1:65" x14ac:dyDescent="0.35">
      <c r="A32" s="167">
        <v>28</v>
      </c>
      <c r="B32" s="168" t="s">
        <v>323</v>
      </c>
      <c r="C32" s="169">
        <v>11</v>
      </c>
      <c r="D32" s="111">
        <v>3.12</v>
      </c>
      <c r="E32" s="111" t="s">
        <v>347</v>
      </c>
      <c r="F32" s="59">
        <v>40910</v>
      </c>
      <c r="G32" s="59">
        <v>40910</v>
      </c>
      <c r="H32" s="152" t="s">
        <v>192</v>
      </c>
      <c r="I32" s="57">
        <f t="shared" si="8"/>
        <v>15901925.600000037</v>
      </c>
      <c r="J32" s="15">
        <f t="shared" si="9"/>
        <v>1294641.6502959959</v>
      </c>
      <c r="K32" s="16">
        <f t="shared" si="3"/>
        <v>8.1414143347268139E-2</v>
      </c>
      <c r="L32" s="11">
        <f t="shared" si="10"/>
        <v>12695.695747736128</v>
      </c>
      <c r="M32" s="18">
        <v>1337781.5999999938</v>
      </c>
      <c r="N32" s="19">
        <v>88842.076056000427</v>
      </c>
      <c r="O32" s="20">
        <v>17223.560688000001</v>
      </c>
      <c r="P32" s="18">
        <v>1852417.5999999971</v>
      </c>
      <c r="Q32" s="19">
        <v>123019.0528159986</v>
      </c>
      <c r="R32" s="20">
        <v>14074.02139999998</v>
      </c>
      <c r="S32" s="18">
        <v>1967083.2000000104</v>
      </c>
      <c r="T32" s="19">
        <v>130633.99531199754</v>
      </c>
      <c r="U32" s="20">
        <v>45391.602615999989</v>
      </c>
      <c r="V32" s="18">
        <v>1889793.6000000122</v>
      </c>
      <c r="W32" s="19">
        <v>125501.19297599905</v>
      </c>
      <c r="X32" s="20">
        <v>43627.028431999985</v>
      </c>
      <c r="Y32" s="18">
        <v>1229619.2000000067</v>
      </c>
      <c r="Z32" s="19">
        <v>81659.011071999776</v>
      </c>
      <c r="AA32" s="20">
        <v>21340.87276000002</v>
      </c>
      <c r="AB32" s="18">
        <v>896669.60000000126</v>
      </c>
      <c r="AC32" s="19">
        <v>59547.828136000688</v>
      </c>
      <c r="AD32" s="20">
        <v>-8915.6253440000128</v>
      </c>
      <c r="AE32" s="18">
        <v>1357030.3999999994</v>
      </c>
      <c r="AF32" s="19">
        <v>138240.68684799987</v>
      </c>
      <c r="AG32" s="20">
        <v>17397.467363736021</v>
      </c>
      <c r="AH32" s="18">
        <v>1563348.7999999963</v>
      </c>
      <c r="AI32" s="19">
        <v>159258.34225600076</v>
      </c>
      <c r="AJ32" s="20">
        <v>19223.500319999996</v>
      </c>
      <c r="AK32" s="18">
        <v>0</v>
      </c>
      <c r="AL32" s="19">
        <v>0</v>
      </c>
      <c r="AM32" s="20">
        <v>0</v>
      </c>
      <c r="AN32" s="18">
        <v>1301983.2000000123</v>
      </c>
      <c r="AO32" s="19">
        <v>132633.03</v>
      </c>
      <c r="AP32" s="20">
        <v>-4180.9762799999971</v>
      </c>
      <c r="AQ32" s="105">
        <v>1802735.2000000051</v>
      </c>
      <c r="AR32" s="106">
        <v>183644.63482399908</v>
      </c>
      <c r="AS32" s="107">
        <v>-47089.96539999995</v>
      </c>
      <c r="AT32" s="105">
        <v>703463.20000000042</v>
      </c>
      <c r="AU32" s="106">
        <v>71661.8</v>
      </c>
      <c r="AV32" s="197">
        <v>-105395.79080799989</v>
      </c>
      <c r="AW32" s="199"/>
      <c r="AX32" s="199"/>
      <c r="AY32" s="202"/>
      <c r="AZ32" s="200"/>
      <c r="BA32" s="200"/>
      <c r="BB32" s="200"/>
      <c r="BC32" s="200"/>
      <c r="BD32" s="200"/>
      <c r="BE32" s="201"/>
      <c r="BF32" s="199"/>
      <c r="BG32" s="199"/>
      <c r="BH32" s="199"/>
      <c r="BI32" s="199"/>
      <c r="BJ32" s="199"/>
      <c r="BK32" s="199"/>
      <c r="BL32" s="199"/>
      <c r="BM32" s="199"/>
    </row>
    <row r="33" spans="1:65" x14ac:dyDescent="0.35">
      <c r="A33" s="167">
        <v>29</v>
      </c>
      <c r="B33" s="168" t="s">
        <v>256</v>
      </c>
      <c r="C33" s="169">
        <v>238</v>
      </c>
      <c r="D33" s="111">
        <v>0.99</v>
      </c>
      <c r="E33" s="111" t="s">
        <v>347</v>
      </c>
      <c r="F33" s="59">
        <v>41015</v>
      </c>
      <c r="G33" s="59">
        <v>41015</v>
      </c>
      <c r="H33" s="152" t="s">
        <v>570</v>
      </c>
      <c r="I33" s="57">
        <f t="shared" si="8"/>
        <v>5084037.5999999978</v>
      </c>
      <c r="J33" s="15">
        <f t="shared" si="9"/>
        <v>438178.19875500031</v>
      </c>
      <c r="K33" s="16">
        <f t="shared" ref="K33:K45" si="11">J33/I33</f>
        <v>8.6187049197865989E-2</v>
      </c>
      <c r="L33" s="11">
        <f t="shared" si="10"/>
        <v>121629.10660300007</v>
      </c>
      <c r="M33" s="18">
        <v>720468.89999999851</v>
      </c>
      <c r="N33" s="19">
        <v>55944.410085000061</v>
      </c>
      <c r="O33" s="20">
        <v>17408.60450300001</v>
      </c>
      <c r="P33" s="18">
        <v>649579.60000000009</v>
      </c>
      <c r="Q33" s="19">
        <v>50439.855939999972</v>
      </c>
      <c r="R33" s="20">
        <v>12052.386890999998</v>
      </c>
      <c r="S33" s="18">
        <v>719358.40000000084</v>
      </c>
      <c r="T33" s="19">
        <v>55858.17976000013</v>
      </c>
      <c r="U33" s="20">
        <v>24530.090053999993</v>
      </c>
      <c r="V33" s="18">
        <v>691228.19999999891</v>
      </c>
      <c r="W33" s="19">
        <v>53673.869730000079</v>
      </c>
      <c r="X33" s="20">
        <v>23500.234037000024</v>
      </c>
      <c r="Y33" s="18">
        <v>690229.09999999986</v>
      </c>
      <c r="Z33" s="19">
        <v>53596.289614999921</v>
      </c>
      <c r="AA33" s="20">
        <v>19520.593474000008</v>
      </c>
      <c r="AB33" s="18">
        <v>455459.89999999979</v>
      </c>
      <c r="AC33" s="19">
        <v>35366.461234999995</v>
      </c>
      <c r="AD33" s="20">
        <v>995.79500500000358</v>
      </c>
      <c r="AE33" s="18">
        <v>445670.69999999955</v>
      </c>
      <c r="AF33" s="19">
        <v>51314.524398000074</v>
      </c>
      <c r="AG33" s="20">
        <v>10877.905714000004</v>
      </c>
      <c r="AH33" s="18">
        <v>517944.59999999986</v>
      </c>
      <c r="AI33" s="19">
        <v>59636.141244000042</v>
      </c>
      <c r="AJ33" s="20">
        <v>13162.673778000004</v>
      </c>
      <c r="AK33" s="18">
        <v>194098.1999999999</v>
      </c>
      <c r="AL33" s="19">
        <v>22348.466747999981</v>
      </c>
      <c r="AM33" s="20">
        <v>-419.17685300000005</v>
      </c>
      <c r="AN33" s="18">
        <v>0</v>
      </c>
      <c r="AO33" s="19">
        <v>0</v>
      </c>
      <c r="AP33" s="20">
        <v>0</v>
      </c>
      <c r="AQ33" s="105">
        <v>0</v>
      </c>
      <c r="AR33" s="106">
        <v>0</v>
      </c>
      <c r="AS33" s="107">
        <v>0</v>
      </c>
      <c r="AT33" s="105">
        <v>0</v>
      </c>
      <c r="AU33" s="106">
        <v>0</v>
      </c>
      <c r="AV33" s="197">
        <v>0</v>
      </c>
      <c r="AW33" s="199"/>
      <c r="AX33" s="199"/>
      <c r="AY33" s="202"/>
      <c r="AZ33" s="200"/>
      <c r="BA33" s="200"/>
      <c r="BB33" s="200"/>
      <c r="BC33" s="200"/>
      <c r="BD33" s="200"/>
      <c r="BE33" s="201"/>
      <c r="BF33" s="199"/>
      <c r="BG33" s="199"/>
      <c r="BH33" s="199"/>
      <c r="BI33" s="199"/>
      <c r="BJ33" s="199"/>
      <c r="BK33" s="199"/>
      <c r="BL33" s="199"/>
      <c r="BM33" s="199"/>
    </row>
    <row r="34" spans="1:65" x14ac:dyDescent="0.35">
      <c r="A34" s="167">
        <v>30</v>
      </c>
      <c r="B34" s="168" t="s">
        <v>259</v>
      </c>
      <c r="C34" s="169">
        <v>239</v>
      </c>
      <c r="D34" s="111">
        <v>0.99</v>
      </c>
      <c r="E34" s="111" t="s">
        <v>347</v>
      </c>
      <c r="F34" s="59">
        <v>41061</v>
      </c>
      <c r="G34" s="59">
        <v>41061</v>
      </c>
      <c r="H34" s="152" t="s">
        <v>571</v>
      </c>
      <c r="I34" s="57">
        <f t="shared" si="8"/>
        <v>5320226.1000000006</v>
      </c>
      <c r="J34" s="15">
        <f t="shared" si="9"/>
        <v>480552.46743000019</v>
      </c>
      <c r="K34" s="16">
        <f t="shared" si="11"/>
        <v>9.0325572334228457E-2</v>
      </c>
      <c r="L34" s="11">
        <f t="shared" si="10"/>
        <v>128566.87684500004</v>
      </c>
      <c r="M34" s="105">
        <v>717604.50000000338</v>
      </c>
      <c r="N34" s="106">
        <v>57092.614020000372</v>
      </c>
      <c r="O34" s="107">
        <v>18693.484118999997</v>
      </c>
      <c r="P34" s="105">
        <v>645722.09999999881</v>
      </c>
      <c r="Q34" s="19">
        <v>51373.650275999782</v>
      </c>
      <c r="R34" s="20">
        <v>13097.540913000033</v>
      </c>
      <c r="S34" s="18">
        <v>710003.69999999937</v>
      </c>
      <c r="T34" s="19">
        <v>56487.894372000257</v>
      </c>
      <c r="U34" s="20">
        <v>25571.442320999988</v>
      </c>
      <c r="V34" s="18">
        <v>684500.99999999837</v>
      </c>
      <c r="W34" s="19">
        <v>54458.899560000114</v>
      </c>
      <c r="X34" s="20">
        <v>24754.991445000007</v>
      </c>
      <c r="Y34" s="18">
        <v>610697.10000000149</v>
      </c>
      <c r="Z34" s="19">
        <v>48587.061275999906</v>
      </c>
      <c r="AA34" s="20">
        <v>18973.684455000006</v>
      </c>
      <c r="AB34" s="18">
        <v>460542.30000000051</v>
      </c>
      <c r="AC34" s="19">
        <v>36640.745387999836</v>
      </c>
      <c r="AD34" s="20">
        <v>1308.6167160000018</v>
      </c>
      <c r="AE34" s="18">
        <v>449556.89999999781</v>
      </c>
      <c r="AF34" s="19">
        <v>53034.227492999707</v>
      </c>
      <c r="AG34" s="20">
        <v>13370.266116000003</v>
      </c>
      <c r="AH34" s="18">
        <v>550216.80000000063</v>
      </c>
      <c r="AI34" s="19">
        <v>64909.07589600006</v>
      </c>
      <c r="AJ34" s="20">
        <v>16432.35882899999</v>
      </c>
      <c r="AK34" s="18">
        <v>491381.70000000007</v>
      </c>
      <c r="AL34" s="19">
        <v>57968.29914900018</v>
      </c>
      <c r="AM34" s="20">
        <v>-3635.5080689999932</v>
      </c>
      <c r="AN34" s="18">
        <v>0</v>
      </c>
      <c r="AO34" s="19">
        <v>0</v>
      </c>
      <c r="AP34" s="20">
        <v>0</v>
      </c>
      <c r="AQ34" s="105">
        <v>0</v>
      </c>
      <c r="AR34" s="106">
        <v>0</v>
      </c>
      <c r="AS34" s="107">
        <v>0</v>
      </c>
      <c r="AT34" s="105">
        <v>0</v>
      </c>
      <c r="AU34" s="106">
        <v>0</v>
      </c>
      <c r="AV34" s="197">
        <v>0</v>
      </c>
      <c r="AW34" s="199"/>
      <c r="AX34" s="199"/>
      <c r="AY34" s="202"/>
      <c r="AZ34" s="200"/>
      <c r="BA34" s="200"/>
      <c r="BB34" s="200"/>
      <c r="BC34" s="200"/>
      <c r="BD34" s="200"/>
      <c r="BE34" s="201"/>
      <c r="BF34" s="199"/>
      <c r="BG34" s="199"/>
      <c r="BH34" s="199"/>
      <c r="BI34" s="199"/>
      <c r="BJ34" s="199"/>
      <c r="BK34" s="199"/>
      <c r="BL34" s="199"/>
      <c r="BM34" s="199"/>
    </row>
    <row r="35" spans="1:65" x14ac:dyDescent="0.35">
      <c r="A35" s="167">
        <v>31</v>
      </c>
      <c r="B35" s="168" t="s">
        <v>265</v>
      </c>
      <c r="C35" s="169">
        <v>14</v>
      </c>
      <c r="D35" s="111">
        <v>0.2</v>
      </c>
      <c r="E35" s="111" t="s">
        <v>347</v>
      </c>
      <c r="F35" s="59">
        <v>41100</v>
      </c>
      <c r="G35" s="59">
        <v>41100</v>
      </c>
      <c r="H35" s="152" t="s">
        <v>582</v>
      </c>
      <c r="I35" s="57">
        <f t="shared" si="8"/>
        <v>933637.82919599779</v>
      </c>
      <c r="J35" s="15">
        <f t="shared" si="9"/>
        <v>82561.935594839088</v>
      </c>
      <c r="K35" s="16">
        <f t="shared" si="11"/>
        <v>8.8430366693621767E-2</v>
      </c>
      <c r="L35" s="11">
        <f t="shared" si="10"/>
        <v>28020.423322925948</v>
      </c>
      <c r="M35" s="105">
        <v>140999.13359999983</v>
      </c>
      <c r="N35" s="106">
        <v>11732.537906856011</v>
      </c>
      <c r="O35" s="107">
        <v>4175.8448888319936</v>
      </c>
      <c r="P35" s="105">
        <v>126789.87119999998</v>
      </c>
      <c r="Q35" s="19">
        <v>10550.185182551997</v>
      </c>
      <c r="R35" s="20">
        <v>3128.6215049839957</v>
      </c>
      <c r="S35" s="18">
        <v>139043.86639999991</v>
      </c>
      <c r="T35" s="19">
        <v>11569.840123143995</v>
      </c>
      <c r="U35" s="20">
        <v>5517.6932481119948</v>
      </c>
      <c r="V35" s="18">
        <v>136863.36559999987</v>
      </c>
      <c r="W35" s="19">
        <v>11388.400651575996</v>
      </c>
      <c r="X35" s="20">
        <v>5443.7494906799957</v>
      </c>
      <c r="Y35" s="18">
        <v>136494.67040000006</v>
      </c>
      <c r="Z35" s="19">
        <v>11357.721523984004</v>
      </c>
      <c r="AA35" s="20">
        <v>4697.055703416002</v>
      </c>
      <c r="AB35" s="18">
        <v>132114.28999599814</v>
      </c>
      <c r="AC35" s="19">
        <v>10993.230070567073</v>
      </c>
      <c r="AD35" s="20">
        <v>931.56245034195899</v>
      </c>
      <c r="AE35" s="18">
        <v>101369.53600000001</v>
      </c>
      <c r="AF35" s="19">
        <v>12506.973351680001</v>
      </c>
      <c r="AG35" s="20">
        <v>3390.5124743200058</v>
      </c>
      <c r="AH35" s="18">
        <v>19963.09599999999</v>
      </c>
      <c r="AI35" s="19">
        <v>2463.04678448</v>
      </c>
      <c r="AJ35" s="20">
        <v>735.38356223999972</v>
      </c>
      <c r="AK35" s="18">
        <v>0</v>
      </c>
      <c r="AL35" s="19">
        <v>0</v>
      </c>
      <c r="AM35" s="20">
        <v>0</v>
      </c>
      <c r="AN35" s="18">
        <v>0</v>
      </c>
      <c r="AO35" s="19">
        <v>0</v>
      </c>
      <c r="AP35" s="20">
        <v>0</v>
      </c>
      <c r="AQ35" s="105">
        <v>0</v>
      </c>
      <c r="AR35" s="106">
        <v>0</v>
      </c>
      <c r="AS35" s="107">
        <v>0</v>
      </c>
      <c r="AT35" s="105">
        <v>0</v>
      </c>
      <c r="AU35" s="106">
        <v>0</v>
      </c>
      <c r="AV35" s="197">
        <v>0</v>
      </c>
      <c r="AW35" s="199"/>
      <c r="AX35" s="199"/>
      <c r="AY35" s="202"/>
      <c r="AZ35" s="200"/>
      <c r="BA35" s="200"/>
      <c r="BB35" s="200"/>
      <c r="BC35" s="200"/>
      <c r="BD35" s="200"/>
      <c r="BE35" s="201"/>
      <c r="BF35" s="199"/>
      <c r="BG35" s="199"/>
      <c r="BH35" s="199"/>
      <c r="BI35" s="199"/>
      <c r="BJ35" s="199"/>
      <c r="BK35" s="199"/>
      <c r="BL35" s="199"/>
      <c r="BM35" s="199"/>
    </row>
    <row r="36" spans="1:65" x14ac:dyDescent="0.35">
      <c r="A36" s="167">
        <v>32</v>
      </c>
      <c r="B36" s="168" t="s">
        <v>266</v>
      </c>
      <c r="C36" s="169">
        <v>15</v>
      </c>
      <c r="D36" s="111">
        <v>0.84</v>
      </c>
      <c r="E36" s="111" t="s">
        <v>347</v>
      </c>
      <c r="F36" s="59">
        <v>40234</v>
      </c>
      <c r="G36" s="59">
        <v>40234</v>
      </c>
      <c r="H36" s="152" t="s">
        <v>583</v>
      </c>
      <c r="I36" s="57">
        <f t="shared" si="8"/>
        <v>2885944.1999999983</v>
      </c>
      <c r="J36" s="15">
        <f t="shared" si="9"/>
        <v>213835.87562700006</v>
      </c>
      <c r="K36" s="16">
        <f t="shared" si="11"/>
        <v>7.4095637617317814E-2</v>
      </c>
      <c r="L36" s="11">
        <f t="shared" si="10"/>
        <v>54945.133014599982</v>
      </c>
      <c r="M36" s="105">
        <v>550211.87999999989</v>
      </c>
      <c r="N36" s="106">
        <v>39136.571024400015</v>
      </c>
      <c r="O36" s="107">
        <v>9652.255806599991</v>
      </c>
      <c r="P36" s="105">
        <v>504991.73999999953</v>
      </c>
      <c r="Q36" s="19">
        <v>35920.062466199975</v>
      </c>
      <c r="R36" s="20">
        <v>6300.3082409999979</v>
      </c>
      <c r="S36" s="18">
        <v>556334.3400000002</v>
      </c>
      <c r="T36" s="19">
        <v>39572.061604200018</v>
      </c>
      <c r="U36" s="20">
        <v>15431.445595199988</v>
      </c>
      <c r="V36" s="18">
        <v>422797.2000000003</v>
      </c>
      <c r="W36" s="19">
        <v>30073.564836000009</v>
      </c>
      <c r="X36" s="20">
        <v>12602.908141800004</v>
      </c>
      <c r="Y36" s="18">
        <v>347377.73999999877</v>
      </c>
      <c r="Z36" s="19">
        <v>24708.97864620003</v>
      </c>
      <c r="AA36" s="20">
        <v>7966.8659748000046</v>
      </c>
      <c r="AB36" s="18">
        <v>254925.60000000003</v>
      </c>
      <c r="AC36" s="19">
        <v>18132.857928000009</v>
      </c>
      <c r="AD36" s="20">
        <v>-1298.5158192000008</v>
      </c>
      <c r="AE36" s="18">
        <v>215198.28</v>
      </c>
      <c r="AF36" s="19">
        <v>22694.810608799991</v>
      </c>
      <c r="AG36" s="20">
        <v>3669.2066766000003</v>
      </c>
      <c r="AH36" s="18">
        <v>34107.419999999991</v>
      </c>
      <c r="AI36" s="19">
        <v>3596.9685131999991</v>
      </c>
      <c r="AJ36" s="20">
        <v>620.65839779999976</v>
      </c>
      <c r="AK36" s="18">
        <v>0</v>
      </c>
      <c r="AL36" s="19">
        <v>0</v>
      </c>
      <c r="AM36" s="20">
        <v>0</v>
      </c>
      <c r="AN36" s="18">
        <v>0</v>
      </c>
      <c r="AO36" s="19">
        <v>0</v>
      </c>
      <c r="AP36" s="20">
        <v>0</v>
      </c>
      <c r="AQ36" s="105">
        <v>0</v>
      </c>
      <c r="AR36" s="106">
        <v>0</v>
      </c>
      <c r="AS36" s="107">
        <v>0</v>
      </c>
      <c r="AT36" s="105">
        <v>0</v>
      </c>
      <c r="AU36" s="106">
        <v>0</v>
      </c>
      <c r="AV36" s="197">
        <v>0</v>
      </c>
      <c r="AW36" s="199"/>
      <c r="AX36" s="199"/>
      <c r="AY36" s="202"/>
      <c r="AZ36" s="200"/>
      <c r="BA36" s="200"/>
      <c r="BB36" s="200"/>
      <c r="BC36" s="200"/>
      <c r="BD36" s="200"/>
      <c r="BE36" s="201"/>
      <c r="BF36" s="199"/>
      <c r="BG36" s="199"/>
      <c r="BH36" s="199"/>
      <c r="BI36" s="199"/>
      <c r="BJ36" s="199"/>
      <c r="BK36" s="199"/>
      <c r="BL36" s="199"/>
      <c r="BM36" s="199"/>
    </row>
    <row r="37" spans="1:65" x14ac:dyDescent="0.35">
      <c r="A37" s="167">
        <v>33</v>
      </c>
      <c r="B37" s="168" t="s">
        <v>267</v>
      </c>
      <c r="C37" s="169">
        <v>13</v>
      </c>
      <c r="D37" s="111">
        <v>0.2</v>
      </c>
      <c r="E37" s="111" t="s">
        <v>347</v>
      </c>
      <c r="F37" s="59">
        <v>41064</v>
      </c>
      <c r="G37" s="59">
        <v>41064</v>
      </c>
      <c r="H37" s="152" t="s">
        <v>584</v>
      </c>
      <c r="I37" s="57">
        <f t="shared" si="8"/>
        <v>902316.33600000024</v>
      </c>
      <c r="J37" s="15">
        <f t="shared" si="9"/>
        <v>79374.741392160053</v>
      </c>
      <c r="K37" s="16">
        <f t="shared" si="11"/>
        <v>8.7967753907716051E-2</v>
      </c>
      <c r="L37" s="11">
        <f t="shared" si="10"/>
        <v>26014.773346079997</v>
      </c>
      <c r="M37" s="18">
        <v>134602.72000000006</v>
      </c>
      <c r="N37" s="19">
        <v>11065.689611200043</v>
      </c>
      <c r="O37" s="20">
        <v>3800.6721167200003</v>
      </c>
      <c r="P37" s="18">
        <v>128555.50400000023</v>
      </c>
      <c r="Q37" s="19">
        <v>10568.547983840002</v>
      </c>
      <c r="R37" s="20">
        <v>2961.9951633600003</v>
      </c>
      <c r="S37" s="18">
        <v>109459.06400000001</v>
      </c>
      <c r="T37" s="19">
        <v>8998.6296514400019</v>
      </c>
      <c r="U37" s="20">
        <v>4098.1006370399955</v>
      </c>
      <c r="V37" s="18">
        <v>137513.38399999999</v>
      </c>
      <c r="W37" s="19">
        <v>11304.975298640014</v>
      </c>
      <c r="X37" s="20">
        <v>5324.3774514399956</v>
      </c>
      <c r="Y37" s="18">
        <v>141446.17600000004</v>
      </c>
      <c r="Z37" s="19">
        <v>11628.290128959985</v>
      </c>
      <c r="AA37" s="20">
        <v>4765.3877755200047</v>
      </c>
      <c r="AB37" s="18">
        <v>119875.12000000002</v>
      </c>
      <c r="AC37" s="19">
        <v>9854.9336152000033</v>
      </c>
      <c r="AD37" s="20">
        <v>716.68040983999981</v>
      </c>
      <c r="AE37" s="18">
        <v>114982.15199999996</v>
      </c>
      <c r="AF37" s="19">
        <v>14017.474150320009</v>
      </c>
      <c r="AG37" s="20">
        <v>3782.5927047200012</v>
      </c>
      <c r="AH37" s="18">
        <v>15882.215999999999</v>
      </c>
      <c r="AI37" s="19">
        <v>1936.2009525600001</v>
      </c>
      <c r="AJ37" s="20">
        <v>564.96708744</v>
      </c>
      <c r="AK37" s="18">
        <v>0</v>
      </c>
      <c r="AL37" s="19">
        <v>0</v>
      </c>
      <c r="AM37" s="20">
        <v>0</v>
      </c>
      <c r="AN37" s="18">
        <v>0</v>
      </c>
      <c r="AO37" s="19">
        <v>0</v>
      </c>
      <c r="AP37" s="20">
        <v>0</v>
      </c>
      <c r="AQ37" s="105">
        <v>0</v>
      </c>
      <c r="AR37" s="106">
        <v>0</v>
      </c>
      <c r="AS37" s="107">
        <v>0</v>
      </c>
      <c r="AT37" s="105">
        <v>0</v>
      </c>
      <c r="AU37" s="106">
        <v>0</v>
      </c>
      <c r="AV37" s="197">
        <v>0</v>
      </c>
      <c r="AW37" s="199"/>
      <c r="AX37" s="199"/>
      <c r="AY37" s="202"/>
      <c r="AZ37" s="200"/>
      <c r="BA37" s="200"/>
      <c r="BB37" s="200"/>
      <c r="BC37" s="200"/>
      <c r="BD37" s="200"/>
      <c r="BE37" s="201"/>
      <c r="BF37" s="199"/>
      <c r="BG37" s="199"/>
      <c r="BH37" s="199"/>
      <c r="BI37" s="199"/>
      <c r="BJ37" s="199"/>
      <c r="BK37" s="199"/>
      <c r="BL37" s="199"/>
      <c r="BM37" s="199"/>
    </row>
    <row r="38" spans="1:65" x14ac:dyDescent="0.35">
      <c r="A38" s="167">
        <v>34</v>
      </c>
      <c r="B38" s="168" t="s">
        <v>344</v>
      </c>
      <c r="C38" s="169">
        <v>382</v>
      </c>
      <c r="D38" s="111">
        <v>1.6719999999999999</v>
      </c>
      <c r="E38" s="111" t="s">
        <v>347</v>
      </c>
      <c r="F38" s="170">
        <v>41898</v>
      </c>
      <c r="G38" s="170">
        <v>41898</v>
      </c>
      <c r="H38" s="152" t="s">
        <v>585</v>
      </c>
      <c r="I38" s="57">
        <f t="shared" si="8"/>
        <v>4875730.400000006</v>
      </c>
      <c r="J38" s="15">
        <f t="shared" si="9"/>
        <v>430430.73850399978</v>
      </c>
      <c r="K38" s="16">
        <f t="shared" si="11"/>
        <v>8.8280258175062187E-2</v>
      </c>
      <c r="L38" s="11">
        <f t="shared" si="10"/>
        <v>-73949.000795999978</v>
      </c>
      <c r="M38" s="18">
        <v>446356.80000000104</v>
      </c>
      <c r="N38" s="19">
        <v>30678.102863999939</v>
      </c>
      <c r="O38" s="20">
        <v>5029.523108000003</v>
      </c>
      <c r="P38" s="18">
        <v>636974.40000000352</v>
      </c>
      <c r="Q38" s="19">
        <v>43779.250511999882</v>
      </c>
      <c r="R38" s="20">
        <v>6083.1928519999956</v>
      </c>
      <c r="S38" s="18">
        <v>701540.40000000654</v>
      </c>
      <c r="T38" s="19">
        <v>48216.87169199971</v>
      </c>
      <c r="U38" s="20">
        <v>17641.371324000014</v>
      </c>
      <c r="V38" s="18">
        <v>431176.00000000052</v>
      </c>
      <c r="W38" s="19">
        <v>29634.726479999939</v>
      </c>
      <c r="X38" s="20">
        <v>12544.883988000007</v>
      </c>
      <c r="Y38" s="18">
        <v>62358.799999999988</v>
      </c>
      <c r="Z38" s="19">
        <v>4285.9203240000006</v>
      </c>
      <c r="AA38" s="20">
        <v>648.26584800000012</v>
      </c>
      <c r="AB38" s="18">
        <v>0</v>
      </c>
      <c r="AC38" s="19">
        <v>0</v>
      </c>
      <c r="AD38" s="20">
        <v>0</v>
      </c>
      <c r="AE38" s="18">
        <v>0</v>
      </c>
      <c r="AF38" s="19">
        <v>0</v>
      </c>
      <c r="AG38" s="20">
        <v>0</v>
      </c>
      <c r="AH38" s="18">
        <v>0</v>
      </c>
      <c r="AI38" s="19">
        <v>0</v>
      </c>
      <c r="AJ38" s="20">
        <v>0</v>
      </c>
      <c r="AK38" s="18">
        <v>230180.8000000006</v>
      </c>
      <c r="AL38" s="19">
        <v>24267.96174400004</v>
      </c>
      <c r="AM38" s="20">
        <v>-4013.9000319999982</v>
      </c>
      <c r="AN38" s="18">
        <v>725648.79999999667</v>
      </c>
      <c r="AO38" s="19">
        <v>76505.149999999994</v>
      </c>
      <c r="AP38" s="20">
        <v>-396.53211599999855</v>
      </c>
      <c r="AQ38" s="105">
        <v>586341.59999999928</v>
      </c>
      <c r="AR38" s="106">
        <v>61817.994888000256</v>
      </c>
      <c r="AS38" s="107">
        <v>-2598.2812440000157</v>
      </c>
      <c r="AT38" s="105">
        <v>1055152.7999999977</v>
      </c>
      <c r="AU38" s="106">
        <v>111244.76</v>
      </c>
      <c r="AV38" s="197">
        <v>-108887.52452399998</v>
      </c>
      <c r="AW38" s="199"/>
      <c r="AX38" s="199"/>
      <c r="AY38" s="202"/>
      <c r="AZ38" s="200"/>
      <c r="BA38" s="200"/>
      <c r="BB38" s="200"/>
      <c r="BC38" s="200"/>
      <c r="BD38" s="200"/>
      <c r="BE38" s="201"/>
      <c r="BF38" s="199"/>
      <c r="BG38" s="199"/>
      <c r="BH38" s="199"/>
      <c r="BI38" s="199"/>
      <c r="BJ38" s="199"/>
      <c r="BK38" s="199"/>
      <c r="BL38" s="199"/>
      <c r="BM38" s="199"/>
    </row>
    <row r="39" spans="1:65" x14ac:dyDescent="0.35">
      <c r="A39" s="167">
        <v>35</v>
      </c>
      <c r="B39" s="168" t="s">
        <v>345</v>
      </c>
      <c r="C39" s="169">
        <v>16</v>
      </c>
      <c r="D39" s="111">
        <v>3.9</v>
      </c>
      <c r="E39" s="111" t="s">
        <v>347</v>
      </c>
      <c r="F39" s="59">
        <v>41381</v>
      </c>
      <c r="G39" s="59">
        <v>41381</v>
      </c>
      <c r="H39" s="152" t="s">
        <v>586</v>
      </c>
      <c r="I39" s="57">
        <f t="shared" si="8"/>
        <v>26001745.200000022</v>
      </c>
      <c r="J39" s="15">
        <f t="shared" si="9"/>
        <v>2147250.0531659955</v>
      </c>
      <c r="K39" s="16">
        <f t="shared" si="11"/>
        <v>8.2580997415742458E-2</v>
      </c>
      <c r="L39" s="11">
        <f t="shared" si="10"/>
        <v>-139840.54596300054</v>
      </c>
      <c r="M39" s="18">
        <v>2080231.2000000051</v>
      </c>
      <c r="N39" s="19">
        <v>136879.21296000044</v>
      </c>
      <c r="O39" s="20">
        <v>25237.597373999946</v>
      </c>
      <c r="P39" s="18">
        <v>2185906.5000000005</v>
      </c>
      <c r="Q39" s="19">
        <v>143832.64769999991</v>
      </c>
      <c r="R39" s="20">
        <v>14156.442941999996</v>
      </c>
      <c r="S39" s="18">
        <v>2450877.5999999996</v>
      </c>
      <c r="T39" s="19">
        <v>161267.74607999943</v>
      </c>
      <c r="U39" s="20">
        <v>54871.13515199993</v>
      </c>
      <c r="V39" s="18">
        <v>2400320.7000000053</v>
      </c>
      <c r="W39" s="19">
        <v>157941.10206000035</v>
      </c>
      <c r="X39" s="20">
        <v>53647.134264000066</v>
      </c>
      <c r="Y39" s="18">
        <v>2430241.4999999939</v>
      </c>
      <c r="Z39" s="19">
        <v>159909.89070000002</v>
      </c>
      <c r="AA39" s="20">
        <v>43041.758948999937</v>
      </c>
      <c r="AB39" s="18">
        <v>2033580.9000000013</v>
      </c>
      <c r="AC39" s="19">
        <v>133809.62321999989</v>
      </c>
      <c r="AD39" s="20">
        <v>-16828.927577999999</v>
      </c>
      <c r="AE39" s="18">
        <v>1065485.9999999998</v>
      </c>
      <c r="AF39" s="19">
        <v>107539.50198000013</v>
      </c>
      <c r="AG39" s="20">
        <v>17598.019518000016</v>
      </c>
      <c r="AH39" s="18">
        <v>2227776.6000000015</v>
      </c>
      <c r="AI39" s="19">
        <v>224849.49223799826</v>
      </c>
      <c r="AJ39" s="20">
        <v>29316.317949000055</v>
      </c>
      <c r="AK39" s="18">
        <v>2296124.4000000008</v>
      </c>
      <c r="AL39" s="19">
        <v>231747.83569199598</v>
      </c>
      <c r="AM39" s="20">
        <v>-50721.127773</v>
      </c>
      <c r="AN39" s="18">
        <v>2132988.3000000059</v>
      </c>
      <c r="AO39" s="19">
        <v>215282.51</v>
      </c>
      <c r="AP39" s="20">
        <v>-9981.5776079999778</v>
      </c>
      <c r="AQ39" s="105">
        <v>2329495.2000000002</v>
      </c>
      <c r="AR39" s="106">
        <v>235115.95053600147</v>
      </c>
      <c r="AS39" s="107">
        <v>-52451.119323000021</v>
      </c>
      <c r="AT39" s="105">
        <v>2368716.3000000068</v>
      </c>
      <c r="AU39" s="106">
        <v>239074.54</v>
      </c>
      <c r="AV39" s="197">
        <v>-247726.19982900048</v>
      </c>
      <c r="AW39" s="199"/>
      <c r="AX39" s="199"/>
      <c r="AY39" s="202"/>
      <c r="AZ39" s="200"/>
      <c r="BA39" s="200"/>
      <c r="BB39" s="200"/>
      <c r="BC39" s="200"/>
      <c r="BD39" s="200"/>
      <c r="BE39" s="201"/>
      <c r="BF39" s="199"/>
      <c r="BG39" s="199"/>
      <c r="BH39" s="199"/>
      <c r="BI39" s="199"/>
      <c r="BJ39" s="199"/>
      <c r="BK39" s="199"/>
      <c r="BL39" s="199"/>
      <c r="BM39" s="199"/>
    </row>
    <row r="40" spans="1:65" x14ac:dyDescent="0.35">
      <c r="A40" s="167">
        <v>36</v>
      </c>
      <c r="B40" s="168" t="s">
        <v>227</v>
      </c>
      <c r="C40" s="169">
        <v>248</v>
      </c>
      <c r="D40" s="111">
        <v>1.56</v>
      </c>
      <c r="E40" s="111" t="s">
        <v>347</v>
      </c>
      <c r="F40" s="59">
        <v>41199</v>
      </c>
      <c r="G40" s="59">
        <v>41199</v>
      </c>
      <c r="H40" s="152" t="s">
        <v>587</v>
      </c>
      <c r="I40" s="57">
        <f t="shared" si="8"/>
        <v>4477218.8999999976</v>
      </c>
      <c r="J40" s="15">
        <f t="shared" si="9"/>
        <v>328915.82000699989</v>
      </c>
      <c r="K40" s="16">
        <f t="shared" si="11"/>
        <v>7.3464315092344509E-2</v>
      </c>
      <c r="L40" s="11">
        <f t="shared" si="10"/>
        <v>67898.459802000041</v>
      </c>
      <c r="M40" s="18">
        <v>1136577.899999999</v>
      </c>
      <c r="N40" s="19">
        <v>78116.999066999793</v>
      </c>
      <c r="O40" s="20">
        <v>17322.155706000009</v>
      </c>
      <c r="P40" s="18">
        <v>992291.69999999937</v>
      </c>
      <c r="Q40" s="19">
        <v>68200.208540999971</v>
      </c>
      <c r="R40" s="20">
        <v>10213.253706000012</v>
      </c>
      <c r="S40" s="18">
        <v>1023521.6999999996</v>
      </c>
      <c r="T40" s="19">
        <v>70346.646441000048</v>
      </c>
      <c r="U40" s="20">
        <v>25116.160467000005</v>
      </c>
      <c r="V40" s="18">
        <v>593355.60000000021</v>
      </c>
      <c r="W40" s="19">
        <v>40781.330388000017</v>
      </c>
      <c r="X40" s="20">
        <v>15806.731032000011</v>
      </c>
      <c r="Y40" s="18">
        <v>153908.99999999997</v>
      </c>
      <c r="Z40" s="19">
        <v>10578.165570000005</v>
      </c>
      <c r="AA40" s="20">
        <v>2064.755544000001</v>
      </c>
      <c r="AB40" s="18">
        <v>0</v>
      </c>
      <c r="AC40" s="19">
        <v>0</v>
      </c>
      <c r="AD40" s="20">
        <v>0</v>
      </c>
      <c r="AE40" s="18">
        <v>0</v>
      </c>
      <c r="AF40" s="19">
        <v>0</v>
      </c>
      <c r="AG40" s="20">
        <v>0</v>
      </c>
      <c r="AH40" s="18">
        <v>0</v>
      </c>
      <c r="AI40" s="19">
        <v>0</v>
      </c>
      <c r="AJ40" s="20">
        <v>0</v>
      </c>
      <c r="AK40" s="18">
        <v>0</v>
      </c>
      <c r="AL40" s="19">
        <v>0</v>
      </c>
      <c r="AM40" s="20">
        <v>0</v>
      </c>
      <c r="AN40" s="18">
        <v>577562.99999999988</v>
      </c>
      <c r="AO40" s="19">
        <v>60892.47</v>
      </c>
      <c r="AP40" s="20">
        <v>-2624.5966529999964</v>
      </c>
      <c r="AQ40" s="105">
        <v>0</v>
      </c>
      <c r="AR40" s="106">
        <v>0</v>
      </c>
      <c r="AS40" s="107">
        <v>0</v>
      </c>
      <c r="AT40" s="105">
        <v>0</v>
      </c>
      <c r="AU40" s="106">
        <v>0</v>
      </c>
      <c r="AV40" s="197">
        <v>0</v>
      </c>
      <c r="AW40" s="199"/>
      <c r="AX40" s="199"/>
      <c r="AY40" s="202"/>
      <c r="AZ40" s="200"/>
      <c r="BA40" s="200"/>
      <c r="BB40" s="200"/>
      <c r="BC40" s="200"/>
      <c r="BD40" s="200"/>
      <c r="BE40" s="201"/>
      <c r="BF40" s="199"/>
      <c r="BG40" s="199"/>
      <c r="BH40" s="199"/>
      <c r="BI40" s="199"/>
      <c r="BJ40" s="199"/>
      <c r="BK40" s="199"/>
      <c r="BL40" s="199"/>
      <c r="BM40" s="199"/>
    </row>
    <row r="41" spans="1:65" x14ac:dyDescent="0.35">
      <c r="A41" s="167">
        <v>37</v>
      </c>
      <c r="B41" s="168" t="s">
        <v>174</v>
      </c>
      <c r="C41" s="169">
        <v>259</v>
      </c>
      <c r="D41" s="111">
        <v>0.14000000000000001</v>
      </c>
      <c r="E41" s="111" t="s">
        <v>347</v>
      </c>
      <c r="F41" s="59">
        <v>41242</v>
      </c>
      <c r="G41" s="59">
        <v>41254</v>
      </c>
      <c r="H41" s="152" t="s">
        <v>588</v>
      </c>
      <c r="I41" s="57">
        <f t="shared" si="8"/>
        <v>236736.82079999993</v>
      </c>
      <c r="J41" s="15">
        <f t="shared" si="9"/>
        <v>29014.220775835998</v>
      </c>
      <c r="K41" s="16">
        <f t="shared" si="11"/>
        <v>0.12255896939812248</v>
      </c>
      <c r="L41" s="11">
        <f t="shared" si="10"/>
        <v>-3010.13818257</v>
      </c>
      <c r="M41" s="18">
        <v>0</v>
      </c>
      <c r="N41" s="19">
        <v>0</v>
      </c>
      <c r="O41" s="20">
        <v>0</v>
      </c>
      <c r="P41" s="18">
        <v>334.4862</v>
      </c>
      <c r="Q41" s="19">
        <v>31.050353945999998</v>
      </c>
      <c r="R41" s="20">
        <v>9.2432371740000008</v>
      </c>
      <c r="S41" s="18">
        <v>36164.507400000024</v>
      </c>
      <c r="T41" s="19">
        <v>3357.1512219419992</v>
      </c>
      <c r="U41" s="20">
        <v>1834.1836373819995</v>
      </c>
      <c r="V41" s="18">
        <v>43211.001599999981</v>
      </c>
      <c r="W41" s="19">
        <v>4011.2772785279963</v>
      </c>
      <c r="X41" s="20">
        <v>2155.826132388001</v>
      </c>
      <c r="Y41" s="18">
        <v>0</v>
      </c>
      <c r="Z41" s="19">
        <v>0</v>
      </c>
      <c r="AA41" s="20">
        <v>0</v>
      </c>
      <c r="AB41" s="18">
        <v>0</v>
      </c>
      <c r="AC41" s="19">
        <v>0</v>
      </c>
      <c r="AD41" s="20">
        <v>0</v>
      </c>
      <c r="AE41" s="18">
        <v>0</v>
      </c>
      <c r="AF41" s="19">
        <v>0</v>
      </c>
      <c r="AG41" s="20">
        <v>0</v>
      </c>
      <c r="AH41" s="18">
        <v>0</v>
      </c>
      <c r="AI41" s="19">
        <v>0</v>
      </c>
      <c r="AJ41" s="20">
        <v>0</v>
      </c>
      <c r="AK41" s="18">
        <v>0</v>
      </c>
      <c r="AL41" s="19">
        <v>0</v>
      </c>
      <c r="AM41" s="20">
        <v>0</v>
      </c>
      <c r="AN41" s="18">
        <v>0</v>
      </c>
      <c r="AO41" s="19">
        <v>0</v>
      </c>
      <c r="AP41" s="20">
        <v>0</v>
      </c>
      <c r="AQ41" s="105">
        <v>60890.242800000015</v>
      </c>
      <c r="AR41" s="106">
        <v>8381.541921420001</v>
      </c>
      <c r="AS41" s="107">
        <v>-175.08772116600056</v>
      </c>
      <c r="AT41" s="105">
        <v>96136.582799999931</v>
      </c>
      <c r="AU41" s="106">
        <v>13233.2</v>
      </c>
      <c r="AV41" s="197">
        <v>-6834.303468348</v>
      </c>
      <c r="AW41" s="199"/>
      <c r="AX41" s="199"/>
      <c r="AY41" s="202"/>
      <c r="AZ41" s="200"/>
      <c r="BA41" s="200"/>
      <c r="BB41" s="200"/>
      <c r="BC41" s="200"/>
      <c r="BD41" s="200"/>
      <c r="BE41" s="201"/>
      <c r="BF41" s="199"/>
      <c r="BG41" s="199"/>
      <c r="BH41" s="199"/>
      <c r="BI41" s="199"/>
      <c r="BJ41" s="199"/>
      <c r="BK41" s="199"/>
      <c r="BL41" s="199"/>
      <c r="BM41" s="199"/>
    </row>
    <row r="42" spans="1:65" x14ac:dyDescent="0.35">
      <c r="A42" s="167">
        <v>38</v>
      </c>
      <c r="B42" s="173" t="s">
        <v>175</v>
      </c>
      <c r="C42" s="167">
        <v>260</v>
      </c>
      <c r="D42" s="111">
        <v>0.995</v>
      </c>
      <c r="E42" s="111" t="s">
        <v>347</v>
      </c>
      <c r="F42" s="59">
        <v>40791</v>
      </c>
      <c r="G42" s="59">
        <v>40791</v>
      </c>
      <c r="H42" s="152" t="s">
        <v>193</v>
      </c>
      <c r="I42" s="57">
        <f t="shared" si="8"/>
        <v>4576653.25</v>
      </c>
      <c r="J42" s="15">
        <f t="shared" si="9"/>
        <v>387282.57430249994</v>
      </c>
      <c r="K42" s="16">
        <f t="shared" si="11"/>
        <v>8.4621349520525718E-2</v>
      </c>
      <c r="L42" s="11">
        <f t="shared" si="10"/>
        <v>117403.18997250003</v>
      </c>
      <c r="M42" s="18">
        <v>611782.5</v>
      </c>
      <c r="N42" s="19">
        <v>47602.796324999923</v>
      </c>
      <c r="O42" s="20">
        <v>14314.554422500023</v>
      </c>
      <c r="P42" s="18">
        <v>618534.25</v>
      </c>
      <c r="Q42" s="19">
        <v>48128.14999249993</v>
      </c>
      <c r="R42" s="20">
        <v>11189.533162499996</v>
      </c>
      <c r="S42" s="18">
        <v>693829</v>
      </c>
      <c r="T42" s="19">
        <v>53986.834489999936</v>
      </c>
      <c r="U42" s="20">
        <v>23873.810207500002</v>
      </c>
      <c r="V42" s="18">
        <v>676354.5</v>
      </c>
      <c r="W42" s="19">
        <v>52627.143644999975</v>
      </c>
      <c r="X42" s="20">
        <v>23228.308640000003</v>
      </c>
      <c r="Y42" s="18">
        <v>673952.5</v>
      </c>
      <c r="Z42" s="19">
        <v>52440.244025000058</v>
      </c>
      <c r="AA42" s="20">
        <v>20058.887427499991</v>
      </c>
      <c r="AB42" s="18">
        <v>472243.5</v>
      </c>
      <c r="AC42" s="19">
        <v>36745.26673499999</v>
      </c>
      <c r="AD42" s="20">
        <v>3105.0733774999999</v>
      </c>
      <c r="AE42" s="18">
        <v>65297</v>
      </c>
      <c r="AF42" s="19">
        <v>7533.3148900000024</v>
      </c>
      <c r="AG42" s="20">
        <v>2284.9073825000005</v>
      </c>
      <c r="AH42" s="18">
        <v>674456.5</v>
      </c>
      <c r="AI42" s="19">
        <v>77812.046405000161</v>
      </c>
      <c r="AJ42" s="20">
        <v>18780.304000000018</v>
      </c>
      <c r="AK42" s="18">
        <v>90203.5</v>
      </c>
      <c r="AL42" s="19">
        <v>10406.777795000005</v>
      </c>
      <c r="AM42" s="20">
        <v>567.81135250000045</v>
      </c>
      <c r="AN42" s="18">
        <v>0</v>
      </c>
      <c r="AO42" s="19">
        <v>0</v>
      </c>
      <c r="AP42" s="20">
        <v>0</v>
      </c>
      <c r="AQ42" s="105">
        <v>0</v>
      </c>
      <c r="AR42" s="106">
        <v>0</v>
      </c>
      <c r="AS42" s="107">
        <v>0</v>
      </c>
      <c r="AT42" s="105">
        <v>0</v>
      </c>
      <c r="AU42" s="106">
        <v>0</v>
      </c>
      <c r="AV42" s="197">
        <v>0</v>
      </c>
      <c r="AW42" s="199"/>
      <c r="AX42" s="199"/>
      <c r="AY42" s="202"/>
      <c r="AZ42" s="200"/>
      <c r="BA42" s="200"/>
      <c r="BB42" s="200"/>
      <c r="BC42" s="200"/>
      <c r="BD42" s="200"/>
      <c r="BE42" s="201"/>
      <c r="BF42" s="199"/>
      <c r="BG42" s="199"/>
      <c r="BH42" s="199"/>
      <c r="BI42" s="199"/>
      <c r="BJ42" s="199"/>
      <c r="BK42" s="199"/>
      <c r="BL42" s="199"/>
      <c r="BM42" s="199"/>
    </row>
    <row r="43" spans="1:65" x14ac:dyDescent="0.35">
      <c r="A43" s="167">
        <v>39</v>
      </c>
      <c r="B43" s="173" t="s">
        <v>176</v>
      </c>
      <c r="C43" s="167">
        <v>267</v>
      </c>
      <c r="D43" s="111">
        <v>0.6</v>
      </c>
      <c r="E43" s="111" t="s">
        <v>347</v>
      </c>
      <c r="F43" s="59">
        <v>40742</v>
      </c>
      <c r="G43" s="59">
        <v>40742</v>
      </c>
      <c r="H43" s="152" t="s">
        <v>349</v>
      </c>
      <c r="I43" s="57">
        <f t="shared" si="8"/>
        <v>2280201.5999999987</v>
      </c>
      <c r="J43" s="15">
        <f t="shared" si="9"/>
        <v>168803.32444800012</v>
      </c>
      <c r="K43" s="16">
        <f t="shared" si="11"/>
        <v>7.4030000000000096E-2</v>
      </c>
      <c r="L43" s="11">
        <f t="shared" si="10"/>
        <v>44880.107624800003</v>
      </c>
      <c r="M43" s="18">
        <v>430794.99999999936</v>
      </c>
      <c r="N43" s="19">
        <v>31891.753850000194</v>
      </c>
      <c r="O43" s="20">
        <v>8884.1322515999964</v>
      </c>
      <c r="P43" s="18">
        <v>363490.46000000025</v>
      </c>
      <c r="Q43" s="19">
        <v>26909.198753799952</v>
      </c>
      <c r="R43" s="20">
        <v>5427.6390025999981</v>
      </c>
      <c r="S43" s="18">
        <v>304684.75999999978</v>
      </c>
      <c r="T43" s="19">
        <v>22555.812782800007</v>
      </c>
      <c r="U43" s="20">
        <v>9437.6951573999995</v>
      </c>
      <c r="V43" s="18">
        <v>390541.01999999984</v>
      </c>
      <c r="W43" s="19">
        <v>28911.751710599958</v>
      </c>
      <c r="X43" s="20">
        <v>11963.72623960001</v>
      </c>
      <c r="Y43" s="18">
        <v>395420.7399999997</v>
      </c>
      <c r="Z43" s="19">
        <v>29272.997382199996</v>
      </c>
      <c r="AA43" s="20">
        <v>9998.9001440000029</v>
      </c>
      <c r="AB43" s="18">
        <v>395269.62</v>
      </c>
      <c r="AC43" s="19">
        <v>29261.809968600006</v>
      </c>
      <c r="AD43" s="20">
        <v>-831.98517040000013</v>
      </c>
      <c r="AE43" s="18">
        <v>0</v>
      </c>
      <c r="AF43" s="19">
        <v>0</v>
      </c>
      <c r="AG43" s="20">
        <v>0</v>
      </c>
      <c r="AH43" s="18">
        <v>0</v>
      </c>
      <c r="AI43" s="19">
        <v>0</v>
      </c>
      <c r="AJ43" s="20">
        <v>0</v>
      </c>
      <c r="AK43" s="18">
        <v>0</v>
      </c>
      <c r="AL43" s="19">
        <v>0</v>
      </c>
      <c r="AM43" s="20">
        <v>0</v>
      </c>
      <c r="AN43" s="18">
        <v>0</v>
      </c>
      <c r="AO43" s="19">
        <v>0</v>
      </c>
      <c r="AP43" s="20">
        <v>0</v>
      </c>
      <c r="AQ43" s="105">
        <v>0</v>
      </c>
      <c r="AR43" s="106">
        <v>0</v>
      </c>
      <c r="AS43" s="107">
        <v>0</v>
      </c>
      <c r="AT43" s="105">
        <v>0</v>
      </c>
      <c r="AU43" s="106">
        <v>0</v>
      </c>
      <c r="AV43" s="197">
        <v>0</v>
      </c>
      <c r="AW43" s="199"/>
      <c r="AX43" s="199"/>
      <c r="AY43" s="202"/>
      <c r="AZ43" s="200"/>
      <c r="BA43" s="200"/>
      <c r="BB43" s="200"/>
      <c r="BC43" s="200"/>
      <c r="BD43" s="200"/>
      <c r="BE43" s="201"/>
      <c r="BF43" s="199"/>
      <c r="BG43" s="199"/>
      <c r="BH43" s="199"/>
      <c r="BI43" s="199"/>
      <c r="BJ43" s="199"/>
      <c r="BK43" s="199"/>
      <c r="BL43" s="199"/>
      <c r="BM43" s="199"/>
    </row>
    <row r="44" spans="1:65" x14ac:dyDescent="0.35">
      <c r="A44" s="167">
        <v>40</v>
      </c>
      <c r="B44" s="173" t="s">
        <v>177</v>
      </c>
      <c r="C44" s="167">
        <v>273</v>
      </c>
      <c r="D44" s="111">
        <v>0.6</v>
      </c>
      <c r="E44" s="111" t="s">
        <v>347</v>
      </c>
      <c r="F44" s="59">
        <v>40742</v>
      </c>
      <c r="G44" s="59">
        <v>40743</v>
      </c>
      <c r="H44" s="152" t="s">
        <v>350</v>
      </c>
      <c r="I44" s="57">
        <f t="shared" si="8"/>
        <v>2446873.6000000001</v>
      </c>
      <c r="J44" s="15">
        <f t="shared" si="9"/>
        <v>181142.05260800014</v>
      </c>
      <c r="K44" s="16">
        <f t="shared" si="11"/>
        <v>7.4030000000000054E-2</v>
      </c>
      <c r="L44" s="11">
        <f t="shared" si="10"/>
        <v>50206.892572600009</v>
      </c>
      <c r="M44" s="18">
        <v>424222.2200000002</v>
      </c>
      <c r="N44" s="19">
        <v>31405.170946600003</v>
      </c>
      <c r="O44" s="20">
        <v>8752.1695124000034</v>
      </c>
      <c r="P44" s="18">
        <v>391139.33999999991</v>
      </c>
      <c r="Q44" s="19">
        <v>28956.04534019998</v>
      </c>
      <c r="R44" s="20">
        <v>6010.2636225999986</v>
      </c>
      <c r="S44" s="18">
        <v>431587.45999999944</v>
      </c>
      <c r="T44" s="19">
        <v>31950.419663799981</v>
      </c>
      <c r="U44" s="20">
        <v>13178.204126799999</v>
      </c>
      <c r="V44" s="18">
        <v>422304.40000000014</v>
      </c>
      <c r="W44" s="19">
        <v>31263.19473200008</v>
      </c>
      <c r="X44" s="20">
        <v>12860.877753000001</v>
      </c>
      <c r="Y44" s="18">
        <v>394596.88000000041</v>
      </c>
      <c r="Z44" s="19">
        <v>29212.007026400079</v>
      </c>
      <c r="AA44" s="20">
        <v>10093.398752600006</v>
      </c>
      <c r="AB44" s="18">
        <v>383023.30000000016</v>
      </c>
      <c r="AC44" s="19">
        <v>28355.21489900001</v>
      </c>
      <c r="AD44" s="20">
        <v>-688.02119479999999</v>
      </c>
      <c r="AE44" s="18">
        <v>0</v>
      </c>
      <c r="AF44" s="19">
        <v>0</v>
      </c>
      <c r="AG44" s="20">
        <v>0</v>
      </c>
      <c r="AH44" s="18">
        <v>0</v>
      </c>
      <c r="AI44" s="19">
        <v>0</v>
      </c>
      <c r="AJ44" s="20">
        <v>0</v>
      </c>
      <c r="AK44" s="18">
        <v>0</v>
      </c>
      <c r="AL44" s="19">
        <v>0</v>
      </c>
      <c r="AM44" s="20">
        <v>0</v>
      </c>
      <c r="AN44" s="18">
        <v>0</v>
      </c>
      <c r="AO44" s="19">
        <v>0</v>
      </c>
      <c r="AP44" s="20">
        <v>0</v>
      </c>
      <c r="AQ44" s="105">
        <v>0</v>
      </c>
      <c r="AR44" s="106">
        <v>0</v>
      </c>
      <c r="AS44" s="107">
        <v>0</v>
      </c>
      <c r="AT44" s="105">
        <v>0</v>
      </c>
      <c r="AU44" s="106">
        <v>0</v>
      </c>
      <c r="AV44" s="197">
        <v>0</v>
      </c>
      <c r="AW44" s="199"/>
      <c r="AX44" s="199"/>
      <c r="AY44" s="202"/>
      <c r="AZ44" s="200"/>
      <c r="BA44" s="200"/>
      <c r="BB44" s="200"/>
      <c r="BC44" s="200"/>
      <c r="BD44" s="200"/>
      <c r="BE44" s="201"/>
      <c r="BF44" s="199"/>
      <c r="BG44" s="199"/>
      <c r="BH44" s="199"/>
      <c r="BI44" s="199"/>
      <c r="BJ44" s="199"/>
      <c r="BK44" s="199"/>
      <c r="BL44" s="199"/>
      <c r="BM44" s="199"/>
    </row>
    <row r="45" spans="1:65" x14ac:dyDescent="0.35">
      <c r="A45" s="167">
        <v>41</v>
      </c>
      <c r="B45" s="173" t="s">
        <v>178</v>
      </c>
      <c r="C45" s="167">
        <v>277</v>
      </c>
      <c r="D45" s="111">
        <v>0.8</v>
      </c>
      <c r="E45" s="111" t="s">
        <v>347</v>
      </c>
      <c r="F45" s="59">
        <v>41389</v>
      </c>
      <c r="G45" s="59">
        <v>41452</v>
      </c>
      <c r="H45" s="152" t="s">
        <v>199</v>
      </c>
      <c r="I45" s="57">
        <f t="shared" si="8"/>
        <v>2122008</v>
      </c>
      <c r="J45" s="15">
        <f t="shared" si="9"/>
        <v>214718.32973099995</v>
      </c>
      <c r="K45" s="16">
        <f t="shared" si="11"/>
        <v>0.10118639031096958</v>
      </c>
      <c r="L45" s="11">
        <f t="shared" si="10"/>
        <v>39965.377206999998</v>
      </c>
      <c r="M45" s="18">
        <v>281799.34999999974</v>
      </c>
      <c r="N45" s="19">
        <v>22780.659454000011</v>
      </c>
      <c r="O45" s="20">
        <v>7564.4100245000018</v>
      </c>
      <c r="P45" s="18">
        <v>271384.8</v>
      </c>
      <c r="Q45" s="19">
        <v>21938.747232000009</v>
      </c>
      <c r="R45" s="20">
        <v>5365.5027885000036</v>
      </c>
      <c r="S45" s="18">
        <v>240541.29999999976</v>
      </c>
      <c r="T45" s="19">
        <v>19445.358691999987</v>
      </c>
      <c r="U45" s="20">
        <v>8967.1430080000009</v>
      </c>
      <c r="V45" s="18">
        <v>222077.05</v>
      </c>
      <c r="W45" s="19">
        <v>17952.708721999967</v>
      </c>
      <c r="X45" s="20">
        <v>8659.7311320000008</v>
      </c>
      <c r="Y45" s="18">
        <v>0</v>
      </c>
      <c r="Z45" s="19">
        <v>0</v>
      </c>
      <c r="AA45" s="20">
        <v>0</v>
      </c>
      <c r="AB45" s="18">
        <v>0</v>
      </c>
      <c r="AC45" s="19">
        <v>0</v>
      </c>
      <c r="AD45" s="20">
        <v>0</v>
      </c>
      <c r="AE45" s="18">
        <v>0</v>
      </c>
      <c r="AF45" s="19">
        <v>0</v>
      </c>
      <c r="AG45" s="20">
        <v>0</v>
      </c>
      <c r="AH45" s="18">
        <v>354672.05000000016</v>
      </c>
      <c r="AI45" s="19">
        <v>42514.538633500037</v>
      </c>
      <c r="AJ45" s="20">
        <v>9895.0615049999924</v>
      </c>
      <c r="AK45" s="18">
        <v>466075.40000000055</v>
      </c>
      <c r="AL45" s="19">
        <v>55868.458197999964</v>
      </c>
      <c r="AM45" s="20">
        <v>-1213.8763615000012</v>
      </c>
      <c r="AN45" s="18">
        <v>45664.2</v>
      </c>
      <c r="AO45" s="19">
        <v>5473.77</v>
      </c>
      <c r="AP45" s="20">
        <v>2329.6602774999988</v>
      </c>
      <c r="AQ45" s="105">
        <v>239793.84999999974</v>
      </c>
      <c r="AR45" s="106">
        <v>28744.088799499998</v>
      </c>
      <c r="AS45" s="107">
        <v>-1602.2551670000023</v>
      </c>
      <c r="AT45" s="105">
        <v>0</v>
      </c>
      <c r="AU45" s="106">
        <v>0</v>
      </c>
      <c r="AV45" s="197">
        <v>0</v>
      </c>
      <c r="AW45" s="199"/>
      <c r="AX45" s="199"/>
      <c r="AY45" s="202"/>
      <c r="AZ45" s="200"/>
      <c r="BA45" s="200"/>
      <c r="BB45" s="200"/>
      <c r="BC45" s="200"/>
      <c r="BD45" s="200"/>
      <c r="BE45" s="201"/>
      <c r="BF45" s="199"/>
      <c r="BG45" s="199"/>
      <c r="BH45" s="199"/>
      <c r="BI45" s="199"/>
      <c r="BJ45" s="199"/>
      <c r="BK45" s="199"/>
      <c r="BL45" s="199"/>
      <c r="BM45" s="199"/>
    </row>
    <row r="46" spans="1:65" ht="15" thickBot="1" x14ac:dyDescent="0.4">
      <c r="A46" s="13">
        <v>42</v>
      </c>
      <c r="B46" s="24" t="s">
        <v>228</v>
      </c>
      <c r="C46" s="38">
        <v>332</v>
      </c>
      <c r="D46" s="63">
        <v>1.9990000000000001</v>
      </c>
      <c r="E46" s="63" t="s">
        <v>347</v>
      </c>
      <c r="F46" s="61">
        <v>41451</v>
      </c>
      <c r="G46" s="61">
        <v>41451</v>
      </c>
      <c r="H46" s="150" t="s">
        <v>589</v>
      </c>
      <c r="I46" s="58">
        <f t="shared" si="8"/>
        <v>13241917.200000003</v>
      </c>
      <c r="J46" s="39">
        <f t="shared" si="9"/>
        <v>1129810.4008744005</v>
      </c>
      <c r="K46" s="40">
        <f>J46/I46</f>
        <v>8.5320757093572536E-2</v>
      </c>
      <c r="L46" s="41">
        <f t="shared" si="10"/>
        <v>82976.185988400102</v>
      </c>
      <c r="M46" s="28">
        <v>1143609.8399999996</v>
      </c>
      <c r="N46" s="29">
        <v>78600.304303200013</v>
      </c>
      <c r="O46" s="30">
        <v>14475.029443600011</v>
      </c>
      <c r="P46" s="28">
        <v>1300725.4800000004</v>
      </c>
      <c r="Q46" s="29">
        <v>89398.862240400034</v>
      </c>
      <c r="R46" s="30">
        <v>12390.969664000013</v>
      </c>
      <c r="S46" s="28">
        <v>1415431.28</v>
      </c>
      <c r="T46" s="29">
        <v>97282.591874400052</v>
      </c>
      <c r="U46" s="30">
        <v>36001.136675999995</v>
      </c>
      <c r="V46" s="28">
        <v>1396388.880000002</v>
      </c>
      <c r="W46" s="29">
        <v>95973.807722400074</v>
      </c>
      <c r="X46" s="30">
        <v>35022.96577960001</v>
      </c>
      <c r="Y46" s="28">
        <v>1376190.8399999994</v>
      </c>
      <c r="Z46" s="29">
        <v>94585.596433199986</v>
      </c>
      <c r="AA46" s="30">
        <v>27388.04786640004</v>
      </c>
      <c r="AB46" s="28">
        <v>623374.04</v>
      </c>
      <c r="AC46" s="29">
        <v>42844.497769200003</v>
      </c>
      <c r="AD46" s="30">
        <v>-683.09803399999942</v>
      </c>
      <c r="AE46" s="28">
        <v>174974.84000000003</v>
      </c>
      <c r="AF46" s="29">
        <v>18447.597381199994</v>
      </c>
      <c r="AG46" s="30">
        <v>4317.9055928000007</v>
      </c>
      <c r="AH46" s="28">
        <v>1372024.7200000016</v>
      </c>
      <c r="AI46" s="29">
        <v>144652.56622959996</v>
      </c>
      <c r="AJ46" s="30">
        <v>25253.609552400016</v>
      </c>
      <c r="AK46" s="28">
        <v>1335512.159999999</v>
      </c>
      <c r="AL46" s="29">
        <v>140803.04702879995</v>
      </c>
      <c r="AM46" s="30">
        <v>-24266.555229199999</v>
      </c>
      <c r="AN46" s="28">
        <v>1157386.4800000011</v>
      </c>
      <c r="AO46" s="29">
        <v>122023.26</v>
      </c>
      <c r="AP46" s="30">
        <v>8643.7751484</v>
      </c>
      <c r="AQ46" s="125">
        <v>1341204.4000000008</v>
      </c>
      <c r="AR46" s="126">
        <v>141403.17989200019</v>
      </c>
      <c r="AS46" s="127">
        <v>-28115.359028799998</v>
      </c>
      <c r="AT46" s="125">
        <v>605094.24000000022</v>
      </c>
      <c r="AU46" s="126">
        <v>63795.09</v>
      </c>
      <c r="AV46" s="208">
        <v>-27452.241442799994</v>
      </c>
      <c r="AW46" s="199"/>
      <c r="AX46" s="199"/>
      <c r="AY46" s="202"/>
      <c r="AZ46" s="200"/>
      <c r="BA46" s="200"/>
      <c r="BB46" s="200"/>
      <c r="BC46" s="200"/>
      <c r="BD46" s="200"/>
      <c r="BE46" s="201"/>
      <c r="BF46" s="199"/>
      <c r="BG46" s="199"/>
      <c r="BH46" s="199"/>
      <c r="BI46" s="199"/>
      <c r="BJ46" s="199"/>
      <c r="BK46" s="199"/>
      <c r="BL46" s="199"/>
      <c r="BM46" s="199"/>
    </row>
    <row r="47" spans="1:65" ht="15" thickBot="1" x14ac:dyDescent="0.4">
      <c r="D47" s="53">
        <f>SUM(D4:D46)-D10</f>
        <v>41.985999999999997</v>
      </c>
      <c r="H47" s="151" t="s">
        <v>348</v>
      </c>
      <c r="I47" s="149">
        <f>SUM(I4:I46)</f>
        <v>188860961.0899772</v>
      </c>
      <c r="J47" s="158">
        <f>SUM(J4:J46)</f>
        <v>15682895.337499801</v>
      </c>
      <c r="K47" s="94">
        <f>J47/I47</f>
        <v>8.3039370587699973E-2</v>
      </c>
      <c r="L47" s="159">
        <f t="shared" ref="L47:AV47" si="12">SUM(L4:L46)</f>
        <v>2004425.5270214065</v>
      </c>
      <c r="M47" s="95">
        <f t="shared" si="12"/>
        <v>25306865.964671195</v>
      </c>
      <c r="N47" s="95">
        <f t="shared" si="12"/>
        <v>1851290.6114361696</v>
      </c>
      <c r="O47" s="95">
        <f t="shared" si="12"/>
        <v>493693.21977454098</v>
      </c>
      <c r="P47" s="95">
        <f t="shared" si="12"/>
        <v>23957475.3976897</v>
      </c>
      <c r="Q47" s="95">
        <f t="shared" si="12"/>
        <v>1749293.0881751799</v>
      </c>
      <c r="R47" s="95">
        <f t="shared" si="12"/>
        <v>327368.63579781167</v>
      </c>
      <c r="S47" s="95">
        <f t="shared" si="12"/>
        <v>25928542.086278427</v>
      </c>
      <c r="T47" s="95">
        <f t="shared" si="12"/>
        <v>1890347.6523304882</v>
      </c>
      <c r="U47" s="95">
        <f t="shared" si="12"/>
        <v>765289.68435212399</v>
      </c>
      <c r="V47" s="95">
        <f t="shared" si="12"/>
        <v>23868737.867960129</v>
      </c>
      <c r="W47" s="95">
        <f t="shared" si="12"/>
        <v>1740292.2624531698</v>
      </c>
      <c r="X47" s="95">
        <f t="shared" si="12"/>
        <v>712468.71997470851</v>
      </c>
      <c r="Y47" s="95">
        <f t="shared" si="12"/>
        <v>19333273.543043301</v>
      </c>
      <c r="Z47" s="95">
        <f t="shared" si="12"/>
        <v>1400840.7267776462</v>
      </c>
      <c r="AA47" s="95">
        <f t="shared" si="12"/>
        <v>450613.44432640146</v>
      </c>
      <c r="AB47" s="95">
        <f t="shared" si="12"/>
        <v>12026153.137907699</v>
      </c>
      <c r="AC47" s="95">
        <f t="shared" si="12"/>
        <v>870415.98401089862</v>
      </c>
      <c r="AD47" s="95">
        <f t="shared" si="12"/>
        <v>-25467.73768177997</v>
      </c>
      <c r="AE47" s="95">
        <f t="shared" si="12"/>
        <v>8258479.395999996</v>
      </c>
      <c r="AF47" s="95">
        <f t="shared" si="12"/>
        <v>893503.74871279986</v>
      </c>
      <c r="AG47" s="95">
        <f t="shared" si="12"/>
        <v>163618.49864139609</v>
      </c>
      <c r="AH47" s="95">
        <f t="shared" si="12"/>
        <v>13065959.673973698</v>
      </c>
      <c r="AI47" s="95">
        <f t="shared" si="12"/>
        <v>1411073.2207153663</v>
      </c>
      <c r="AJ47" s="95">
        <f t="shared" si="12"/>
        <v>251634.15405681945</v>
      </c>
      <c r="AK47" s="95">
        <f t="shared" si="12"/>
        <v>11036666.115790501</v>
      </c>
      <c r="AL47" s="95">
        <f t="shared" si="12"/>
        <v>1188587.0010443088</v>
      </c>
      <c r="AM47" s="95">
        <f t="shared" si="12"/>
        <v>-171461.77941017359</v>
      </c>
      <c r="AN47" s="95">
        <f t="shared" si="12"/>
        <v>9191689.5677240156</v>
      </c>
      <c r="AO47" s="95">
        <f t="shared" si="12"/>
        <v>960533.97000000009</v>
      </c>
      <c r="AP47" s="95">
        <f t="shared" si="12"/>
        <v>11344.294012990753</v>
      </c>
      <c r="AQ47" s="95">
        <f t="shared" si="12"/>
        <v>9606077.7204970028</v>
      </c>
      <c r="AR47" s="95">
        <f t="shared" si="12"/>
        <v>1007242.4118437754</v>
      </c>
      <c r="AS47" s="95">
        <f t="shared" si="12"/>
        <v>-184255.96755559515</v>
      </c>
      <c r="AT47" s="95">
        <f t="shared" si="12"/>
        <v>7281040.6184415026</v>
      </c>
      <c r="AU47" s="95">
        <f t="shared" si="12"/>
        <v>719474.65999999992</v>
      </c>
      <c r="AV47" s="209">
        <f t="shared" si="12"/>
        <v>-790419.63926783821</v>
      </c>
      <c r="AW47" s="199"/>
      <c r="AX47" s="199"/>
      <c r="AY47" s="202"/>
      <c r="AZ47" s="200"/>
      <c r="BA47" s="200"/>
      <c r="BB47" s="200"/>
      <c r="BC47" s="200"/>
      <c r="BD47" s="200"/>
      <c r="BE47" s="201"/>
      <c r="BF47" s="199"/>
      <c r="BG47" s="199"/>
      <c r="BH47" s="199"/>
      <c r="BI47" s="199"/>
      <c r="BJ47" s="199"/>
      <c r="BK47" s="199"/>
      <c r="BL47" s="199"/>
      <c r="BM47" s="199"/>
    </row>
    <row r="48" spans="1:65" x14ac:dyDescent="0.35">
      <c r="AL48" s="137"/>
      <c r="AW48" s="199"/>
      <c r="AX48" s="199"/>
      <c r="AY48" s="202"/>
      <c r="AZ48" s="200"/>
      <c r="BA48" s="200"/>
      <c r="BB48" s="200"/>
      <c r="BC48" s="200"/>
      <c r="BD48" s="200"/>
      <c r="BE48" s="201"/>
      <c r="BF48" s="199"/>
      <c r="BG48" s="199"/>
      <c r="BH48" s="199"/>
      <c r="BI48" s="199"/>
      <c r="BJ48" s="199"/>
      <c r="BK48" s="199"/>
      <c r="BL48" s="199"/>
      <c r="BM48" s="199"/>
    </row>
    <row r="49" spans="8:65" x14ac:dyDescent="0.35">
      <c r="H49" s="157"/>
      <c r="I49" s="31"/>
      <c r="J49" s="31"/>
      <c r="K49" s="31"/>
      <c r="L49" s="31"/>
      <c r="AL49" s="137"/>
      <c r="AW49" s="199"/>
      <c r="AX49" s="199"/>
      <c r="AY49" s="202"/>
      <c r="AZ49" s="200"/>
      <c r="BA49" s="200"/>
      <c r="BB49" s="200"/>
      <c r="BC49" s="200"/>
      <c r="BD49" s="200"/>
      <c r="BE49" s="201"/>
      <c r="BF49" s="199"/>
      <c r="BG49" s="199"/>
      <c r="BH49" s="199"/>
      <c r="BI49" s="199"/>
      <c r="BJ49" s="199"/>
      <c r="BK49" s="199"/>
      <c r="BL49" s="199"/>
      <c r="BM49" s="199"/>
    </row>
    <row r="50" spans="8:65" x14ac:dyDescent="0.35">
      <c r="AL50" s="136"/>
      <c r="AN50" s="132"/>
      <c r="AO50" s="132"/>
      <c r="AP50" s="132"/>
      <c r="AQ50" s="143"/>
      <c r="AR50" s="143"/>
      <c r="AS50" s="143"/>
      <c r="AT50" s="143"/>
      <c r="AU50" s="143"/>
      <c r="AV50" s="143"/>
      <c r="AW50" s="199"/>
      <c r="AX50" s="199"/>
      <c r="AY50" s="202"/>
      <c r="AZ50" s="200"/>
      <c r="BA50" s="200"/>
      <c r="BB50" s="200"/>
      <c r="BC50" s="200"/>
      <c r="BD50" s="200"/>
      <c r="BE50" s="201"/>
      <c r="BF50" s="199"/>
      <c r="BG50" s="199"/>
      <c r="BH50" s="199"/>
      <c r="BI50" s="199"/>
      <c r="BJ50" s="199"/>
      <c r="BK50" s="199"/>
      <c r="BL50" s="199"/>
      <c r="BM50" s="199"/>
    </row>
    <row r="51" spans="8:65" x14ac:dyDescent="0.35">
      <c r="H51" s="157"/>
      <c r="I51" s="31"/>
      <c r="J51" s="31"/>
      <c r="K51" s="31"/>
      <c r="L51" s="31"/>
      <c r="AN51" s="135"/>
      <c r="AO51" s="135"/>
      <c r="AP51" s="135"/>
      <c r="AQ51" s="144"/>
      <c r="AR51" s="144"/>
      <c r="AS51" s="144"/>
      <c r="AT51" s="144"/>
      <c r="AU51" s="144"/>
      <c r="AV51" s="144"/>
      <c r="AW51" s="199"/>
      <c r="AX51" s="199"/>
      <c r="AY51" s="202"/>
      <c r="AZ51" s="200"/>
      <c r="BA51" s="200"/>
      <c r="BB51" s="200"/>
      <c r="BC51" s="200"/>
      <c r="BD51" s="200"/>
      <c r="BE51" s="201"/>
      <c r="BF51" s="199"/>
      <c r="BG51" s="199"/>
      <c r="BH51" s="199"/>
      <c r="BI51" s="199"/>
      <c r="BJ51" s="199"/>
      <c r="BK51" s="199"/>
      <c r="BL51" s="199"/>
      <c r="BM51" s="199"/>
    </row>
    <row r="52" spans="8:65" x14ac:dyDescent="0.35">
      <c r="AN52" s="135"/>
      <c r="AO52" s="135"/>
      <c r="AP52" s="135"/>
      <c r="AQ52" s="144"/>
      <c r="AR52" s="144"/>
      <c r="AS52" s="144"/>
      <c r="AT52" s="144"/>
      <c r="AU52" s="144"/>
      <c r="AV52" s="144"/>
      <c r="AW52" s="199"/>
      <c r="AX52" s="199"/>
      <c r="AY52" s="202"/>
      <c r="AZ52" s="200"/>
      <c r="BA52" s="200"/>
      <c r="BB52" s="200"/>
      <c r="BC52" s="200"/>
      <c r="BD52" s="200"/>
      <c r="BE52" s="201"/>
      <c r="BF52" s="199"/>
      <c r="BG52" s="199"/>
      <c r="BH52" s="199"/>
      <c r="BI52" s="199"/>
      <c r="BJ52" s="199"/>
      <c r="BK52" s="199"/>
      <c r="BL52" s="199"/>
      <c r="BM52" s="199"/>
    </row>
    <row r="53" spans="8:65" x14ac:dyDescent="0.35">
      <c r="AW53" s="199"/>
      <c r="AX53" s="199"/>
      <c r="AY53" s="202"/>
      <c r="AZ53" s="200"/>
      <c r="BA53" s="200"/>
      <c r="BB53" s="200"/>
      <c r="BC53" s="200"/>
      <c r="BD53" s="200"/>
      <c r="BE53" s="201"/>
      <c r="BF53" s="199"/>
      <c r="BG53" s="199"/>
      <c r="BH53" s="199"/>
      <c r="BI53" s="199"/>
      <c r="BJ53" s="199"/>
      <c r="BK53" s="199"/>
      <c r="BL53" s="199"/>
      <c r="BM53" s="199"/>
    </row>
    <row r="54" spans="8:65" x14ac:dyDescent="0.35">
      <c r="L54" s="31"/>
      <c r="AW54" s="199"/>
      <c r="AX54" s="199"/>
      <c r="AY54" s="202"/>
      <c r="AZ54" s="200"/>
      <c r="BA54" s="200"/>
      <c r="BB54" s="200"/>
      <c r="BC54" s="200"/>
      <c r="BD54" s="200"/>
      <c r="BE54" s="201"/>
      <c r="BF54" s="199"/>
      <c r="BG54" s="199"/>
      <c r="BH54" s="199"/>
      <c r="BI54" s="199"/>
      <c r="BJ54" s="199"/>
      <c r="BK54" s="199"/>
      <c r="BL54" s="199"/>
      <c r="BM54" s="199"/>
    </row>
    <row r="55" spans="8:65" x14ac:dyDescent="0.35">
      <c r="AW55" s="199"/>
      <c r="AX55" s="199"/>
      <c r="AY55" s="202"/>
      <c r="AZ55" s="200"/>
      <c r="BA55" s="200"/>
      <c r="BB55" s="200"/>
      <c r="BC55" s="200"/>
      <c r="BD55" s="200"/>
      <c r="BE55" s="201"/>
      <c r="BF55" s="199"/>
      <c r="BG55" s="199"/>
      <c r="BH55" s="199"/>
      <c r="BI55" s="199"/>
      <c r="BJ55" s="199"/>
      <c r="BK55" s="199"/>
      <c r="BL55" s="199"/>
      <c r="BM55" s="199"/>
    </row>
    <row r="56" spans="8:65" x14ac:dyDescent="0.35">
      <c r="AW56" s="199"/>
      <c r="AX56" s="199"/>
      <c r="AY56" s="202"/>
      <c r="AZ56" s="200"/>
      <c r="BA56" s="200"/>
      <c r="BB56" s="200"/>
      <c r="BC56" s="200"/>
      <c r="BD56" s="200"/>
      <c r="BE56" s="201"/>
      <c r="BF56" s="199"/>
      <c r="BG56" s="199"/>
      <c r="BH56" s="199"/>
      <c r="BI56" s="199"/>
      <c r="BJ56" s="199"/>
      <c r="BK56" s="199"/>
      <c r="BL56" s="199"/>
      <c r="BM56" s="199"/>
    </row>
    <row r="57" spans="8:65" x14ac:dyDescent="0.35">
      <c r="AW57" s="199"/>
      <c r="AX57" s="199"/>
      <c r="AY57" s="202"/>
      <c r="AZ57" s="200"/>
      <c r="BA57" s="200"/>
      <c r="BB57" s="200"/>
      <c r="BC57" s="200"/>
      <c r="BD57" s="200"/>
      <c r="BE57" s="201"/>
      <c r="BF57" s="199"/>
      <c r="BG57" s="199"/>
      <c r="BH57" s="199"/>
      <c r="BI57" s="199"/>
      <c r="BJ57" s="199"/>
      <c r="BK57" s="199"/>
      <c r="BL57" s="199"/>
      <c r="BM57" s="199"/>
    </row>
    <row r="58" spans="8:65" x14ac:dyDescent="0.35">
      <c r="AW58" s="199"/>
      <c r="AX58" s="199"/>
      <c r="AY58" s="202"/>
      <c r="AZ58" s="200"/>
      <c r="BA58" s="200"/>
      <c r="BB58" s="200"/>
      <c r="BC58" s="200"/>
      <c r="BD58" s="200"/>
      <c r="BE58" s="201"/>
      <c r="BF58" s="199"/>
      <c r="BG58" s="199"/>
      <c r="BH58" s="199"/>
      <c r="BI58" s="199"/>
      <c r="BJ58" s="199"/>
      <c r="BK58" s="199"/>
      <c r="BL58" s="199"/>
      <c r="BM58" s="199"/>
    </row>
    <row r="59" spans="8:65" x14ac:dyDescent="0.35">
      <c r="AW59" s="199"/>
      <c r="AX59" s="199"/>
      <c r="AY59" s="202"/>
      <c r="AZ59" s="200"/>
      <c r="BA59" s="200"/>
      <c r="BB59" s="200"/>
      <c r="BC59" s="200"/>
      <c r="BD59" s="200"/>
      <c r="BE59" s="201"/>
      <c r="BF59" s="199"/>
      <c r="BG59" s="199"/>
      <c r="BH59" s="199"/>
      <c r="BI59" s="199"/>
      <c r="BJ59" s="199"/>
      <c r="BK59" s="199"/>
      <c r="BL59" s="199"/>
      <c r="BM59" s="199"/>
    </row>
    <row r="60" spans="8:65" x14ac:dyDescent="0.35">
      <c r="AW60" s="199"/>
      <c r="AX60" s="199"/>
      <c r="AY60" s="202"/>
      <c r="AZ60" s="200"/>
      <c r="BA60" s="200"/>
      <c r="BB60" s="200"/>
      <c r="BC60" s="200"/>
      <c r="BD60" s="200"/>
      <c r="BE60" s="201"/>
      <c r="BF60" s="199"/>
      <c r="BG60" s="199"/>
      <c r="BH60" s="199"/>
      <c r="BI60" s="199"/>
      <c r="BJ60" s="199"/>
      <c r="BK60" s="199"/>
      <c r="BL60" s="199"/>
      <c r="BM60" s="199"/>
    </row>
    <row r="61" spans="8:65" x14ac:dyDescent="0.35">
      <c r="AW61" s="199"/>
      <c r="AX61" s="199"/>
      <c r="AY61" s="202"/>
      <c r="AZ61" s="200"/>
      <c r="BA61" s="200"/>
      <c r="BB61" s="200"/>
      <c r="BC61" s="200"/>
      <c r="BD61" s="200"/>
      <c r="BE61" s="201"/>
      <c r="BF61" s="199"/>
      <c r="BG61" s="199"/>
      <c r="BH61" s="199"/>
      <c r="BI61" s="199"/>
      <c r="BJ61" s="199"/>
      <c r="BK61" s="199"/>
      <c r="BL61" s="199"/>
      <c r="BM61" s="199"/>
    </row>
    <row r="62" spans="8:65" x14ac:dyDescent="0.35">
      <c r="AW62" s="199"/>
      <c r="AX62" s="199"/>
      <c r="AY62" s="202"/>
      <c r="AZ62" s="200"/>
      <c r="BA62" s="200"/>
      <c r="BB62" s="200"/>
      <c r="BC62" s="200"/>
      <c r="BD62" s="200"/>
      <c r="BE62" s="201"/>
      <c r="BF62" s="199"/>
      <c r="BG62" s="199"/>
      <c r="BH62" s="199"/>
      <c r="BI62" s="199"/>
      <c r="BJ62" s="199"/>
      <c r="BK62" s="199"/>
      <c r="BL62" s="199"/>
      <c r="BM62" s="199"/>
    </row>
    <row r="63" spans="8:65" x14ac:dyDescent="0.35">
      <c r="AW63" s="199"/>
      <c r="AX63" s="199"/>
      <c r="AY63" s="202"/>
      <c r="AZ63" s="200"/>
      <c r="BA63" s="200"/>
      <c r="BB63" s="200"/>
      <c r="BC63" s="200"/>
      <c r="BD63" s="200"/>
      <c r="BE63" s="201"/>
      <c r="BF63" s="199"/>
      <c r="BG63" s="199"/>
      <c r="BH63" s="199"/>
      <c r="BI63" s="199"/>
      <c r="BJ63" s="199"/>
      <c r="BK63" s="199"/>
      <c r="BL63" s="199"/>
      <c r="BM63" s="199"/>
    </row>
    <row r="64" spans="8:65" x14ac:dyDescent="0.35">
      <c r="AW64" s="199"/>
      <c r="AX64" s="199"/>
      <c r="AY64" s="202"/>
      <c r="AZ64" s="200"/>
      <c r="BA64" s="200"/>
      <c r="BB64" s="200"/>
      <c r="BC64" s="200"/>
      <c r="BD64" s="200"/>
      <c r="BE64" s="201"/>
      <c r="BF64" s="199"/>
      <c r="BG64" s="199"/>
      <c r="BH64" s="199"/>
      <c r="BI64" s="199"/>
      <c r="BJ64" s="199"/>
      <c r="BK64" s="199"/>
      <c r="BL64" s="199"/>
      <c r="BM64" s="199"/>
    </row>
    <row r="65" spans="49:65" x14ac:dyDescent="0.35">
      <c r="AW65" s="199"/>
      <c r="AX65" s="199"/>
      <c r="AY65" s="202"/>
      <c r="AZ65" s="200"/>
      <c r="BA65" s="200"/>
      <c r="BB65" s="200"/>
      <c r="BC65" s="200"/>
      <c r="BD65" s="200"/>
      <c r="BE65" s="201"/>
      <c r="BF65" s="199"/>
      <c r="BG65" s="199"/>
      <c r="BH65" s="199"/>
      <c r="BI65" s="199"/>
      <c r="BJ65" s="199"/>
      <c r="BK65" s="199"/>
      <c r="BL65" s="199"/>
      <c r="BM65" s="199"/>
    </row>
    <row r="66" spans="49:65" x14ac:dyDescent="0.35">
      <c r="AW66" s="199"/>
      <c r="AX66" s="199"/>
      <c r="AY66" s="202"/>
      <c r="AZ66" s="200"/>
      <c r="BA66" s="200"/>
      <c r="BB66" s="200"/>
      <c r="BC66" s="200"/>
      <c r="BD66" s="200"/>
      <c r="BE66" s="201"/>
      <c r="BF66" s="199"/>
      <c r="BG66" s="199"/>
      <c r="BH66" s="199"/>
      <c r="BI66" s="199"/>
      <c r="BJ66" s="199"/>
      <c r="BK66" s="199"/>
      <c r="BL66" s="199"/>
      <c r="BM66" s="199"/>
    </row>
    <row r="67" spans="49:65" x14ac:dyDescent="0.35">
      <c r="AW67" s="199"/>
      <c r="AX67" s="199"/>
      <c r="AY67" s="202"/>
      <c r="AZ67" s="200"/>
      <c r="BA67" s="200"/>
      <c r="BB67" s="200"/>
      <c r="BC67" s="200"/>
      <c r="BD67" s="200"/>
      <c r="BE67" s="201"/>
      <c r="BF67" s="199"/>
      <c r="BG67" s="199"/>
      <c r="BH67" s="199"/>
      <c r="BI67" s="199"/>
      <c r="BJ67" s="199"/>
      <c r="BK67" s="199"/>
      <c r="BL67" s="199"/>
      <c r="BM67" s="199"/>
    </row>
    <row r="68" spans="49:65" x14ac:dyDescent="0.35">
      <c r="AW68" s="199"/>
      <c r="AX68" s="199"/>
      <c r="AY68" s="202"/>
      <c r="AZ68" s="200"/>
      <c r="BA68" s="200"/>
      <c r="BB68" s="200"/>
      <c r="BC68" s="200"/>
      <c r="BD68" s="200"/>
      <c r="BE68" s="201"/>
      <c r="BF68" s="199"/>
      <c r="BG68" s="199"/>
      <c r="BH68" s="199"/>
      <c r="BI68" s="199"/>
      <c r="BJ68" s="199"/>
      <c r="BK68" s="199"/>
      <c r="BL68" s="199"/>
      <c r="BM68" s="199"/>
    </row>
    <row r="69" spans="49:65" x14ac:dyDescent="0.35">
      <c r="AW69" s="199"/>
      <c r="AX69" s="199"/>
      <c r="AY69" s="202"/>
      <c r="AZ69" s="200"/>
      <c r="BA69" s="200"/>
      <c r="BB69" s="200"/>
      <c r="BC69" s="200"/>
      <c r="BD69" s="200"/>
      <c r="BE69" s="201"/>
      <c r="BF69" s="199"/>
      <c r="BG69" s="199"/>
      <c r="BH69" s="199"/>
      <c r="BI69" s="199"/>
      <c r="BJ69" s="199"/>
      <c r="BK69" s="199"/>
      <c r="BL69" s="199"/>
      <c r="BM69" s="199"/>
    </row>
    <row r="70" spans="49:65" x14ac:dyDescent="0.35">
      <c r="AW70" s="199"/>
      <c r="AX70" s="199"/>
      <c r="AY70" s="202"/>
      <c r="AZ70" s="200"/>
      <c r="BA70" s="200"/>
      <c r="BB70" s="200"/>
      <c r="BC70" s="200"/>
      <c r="BD70" s="200"/>
      <c r="BE70" s="201"/>
      <c r="BF70" s="199"/>
      <c r="BG70" s="199"/>
      <c r="BH70" s="199"/>
      <c r="BI70" s="199"/>
      <c r="BJ70" s="199"/>
      <c r="BK70" s="199"/>
      <c r="BL70" s="199"/>
      <c r="BM70" s="199"/>
    </row>
    <row r="71" spans="49:65" x14ac:dyDescent="0.35">
      <c r="AW71" s="199"/>
      <c r="AX71" s="199"/>
      <c r="AY71" s="202"/>
      <c r="AZ71" s="200"/>
      <c r="BA71" s="200"/>
      <c r="BB71" s="200"/>
      <c r="BC71" s="200"/>
      <c r="BD71" s="200"/>
      <c r="BE71" s="201"/>
      <c r="BF71" s="199"/>
      <c r="BG71" s="199"/>
      <c r="BH71" s="199"/>
      <c r="BI71" s="199"/>
      <c r="BJ71" s="199"/>
      <c r="BK71" s="199"/>
      <c r="BL71" s="199"/>
      <c r="BM71" s="199"/>
    </row>
    <row r="72" spans="49:65" x14ac:dyDescent="0.35">
      <c r="AW72" s="199"/>
      <c r="AX72" s="199"/>
      <c r="AY72" s="202"/>
      <c r="AZ72" s="200"/>
      <c r="BA72" s="200"/>
      <c r="BB72" s="200"/>
      <c r="BC72" s="200"/>
      <c r="BD72" s="200"/>
      <c r="BE72" s="201"/>
      <c r="BF72" s="199"/>
      <c r="BG72" s="199"/>
      <c r="BH72" s="199"/>
      <c r="BI72" s="199"/>
      <c r="BJ72" s="199"/>
      <c r="BK72" s="199"/>
      <c r="BL72" s="199"/>
      <c r="BM72" s="199"/>
    </row>
    <row r="73" spans="49:65" x14ac:dyDescent="0.35">
      <c r="AW73" s="199"/>
      <c r="AX73" s="199"/>
      <c r="AY73" s="202"/>
      <c r="AZ73" s="200"/>
      <c r="BA73" s="200"/>
      <c r="BB73" s="200"/>
      <c r="BC73" s="200"/>
      <c r="BD73" s="200"/>
      <c r="BE73" s="201"/>
      <c r="BF73" s="199"/>
      <c r="BG73" s="199"/>
      <c r="BH73" s="199"/>
      <c r="BI73" s="199"/>
      <c r="BJ73" s="199"/>
      <c r="BK73" s="199"/>
      <c r="BL73" s="199"/>
      <c r="BM73" s="199"/>
    </row>
    <row r="74" spans="49:65" x14ac:dyDescent="0.35">
      <c r="AW74" s="199"/>
      <c r="AX74" s="199"/>
      <c r="AY74" s="202"/>
      <c r="AZ74" s="200"/>
      <c r="BA74" s="200"/>
      <c r="BB74" s="200"/>
      <c r="BC74" s="200"/>
      <c r="BD74" s="200"/>
      <c r="BE74" s="201"/>
      <c r="BF74" s="199"/>
      <c r="BG74" s="199"/>
      <c r="BH74" s="199"/>
      <c r="BI74" s="199"/>
      <c r="BJ74" s="199"/>
      <c r="BK74" s="199"/>
      <c r="BL74" s="199"/>
      <c r="BM74" s="199"/>
    </row>
    <row r="75" spans="49:65" x14ac:dyDescent="0.35">
      <c r="AW75" s="199"/>
      <c r="AX75" s="199"/>
      <c r="AY75" s="87"/>
      <c r="AZ75" s="88"/>
      <c r="BA75" s="200"/>
      <c r="BB75" s="200"/>
      <c r="BC75" s="200"/>
      <c r="BD75" s="200"/>
      <c r="BE75" s="201"/>
      <c r="BF75" s="199"/>
      <c r="BG75" s="199"/>
      <c r="BH75" s="199"/>
      <c r="BI75" s="199"/>
      <c r="BJ75" s="199"/>
      <c r="BK75" s="199"/>
      <c r="BL75" s="199"/>
      <c r="BM75" s="199"/>
    </row>
    <row r="76" spans="49:65" x14ac:dyDescent="0.35">
      <c r="AW76" s="199"/>
      <c r="AX76" s="199"/>
      <c r="AY76" s="87"/>
      <c r="AZ76" s="88"/>
      <c r="BA76" s="200"/>
      <c r="BB76" s="200"/>
      <c r="BC76" s="200"/>
      <c r="BD76" s="200"/>
      <c r="BE76" s="201"/>
      <c r="BF76" s="199"/>
      <c r="BG76" s="199"/>
      <c r="BH76" s="199"/>
      <c r="BI76" s="199"/>
      <c r="BJ76" s="199"/>
      <c r="BK76" s="199"/>
      <c r="BL76" s="199"/>
      <c r="BM76" s="199"/>
    </row>
    <row r="77" spans="49:65" x14ac:dyDescent="0.35">
      <c r="AW77" s="199"/>
      <c r="AX77" s="199"/>
      <c r="AY77" s="87"/>
      <c r="AZ77" s="88"/>
      <c r="BA77" s="200"/>
      <c r="BB77" s="200"/>
      <c r="BC77" s="200"/>
      <c r="BD77" s="200"/>
      <c r="BE77" s="201"/>
      <c r="BF77" s="199"/>
      <c r="BG77" s="199"/>
      <c r="BH77" s="199"/>
      <c r="BI77" s="199"/>
      <c r="BJ77" s="199"/>
      <c r="BK77" s="199"/>
      <c r="BL77" s="199"/>
      <c r="BM77" s="199"/>
    </row>
    <row r="78" spans="49:65" x14ac:dyDescent="0.35">
      <c r="AW78" s="199"/>
      <c r="AX78" s="199"/>
      <c r="AY78" s="87"/>
      <c r="AZ78" s="88"/>
      <c r="BA78" s="200"/>
      <c r="BB78" s="200"/>
      <c r="BC78" s="200"/>
      <c r="BD78" s="200"/>
      <c r="BE78" s="201"/>
      <c r="BF78" s="199"/>
      <c r="BG78" s="199"/>
      <c r="BH78" s="199"/>
      <c r="BI78" s="199"/>
      <c r="BJ78" s="199"/>
      <c r="BK78" s="199"/>
      <c r="BL78" s="199"/>
      <c r="BM78" s="199"/>
    </row>
    <row r="79" spans="49:65" x14ac:dyDescent="0.35">
      <c r="AW79" s="199"/>
      <c r="AX79" s="199"/>
      <c r="AY79" s="87"/>
      <c r="AZ79" s="88"/>
      <c r="BA79" s="200"/>
      <c r="BB79" s="200"/>
      <c r="BC79" s="200"/>
      <c r="BD79" s="200"/>
      <c r="BE79" s="201"/>
      <c r="BF79" s="199"/>
      <c r="BG79" s="199"/>
      <c r="BH79" s="199"/>
      <c r="BI79" s="199"/>
      <c r="BJ79" s="199"/>
      <c r="BK79" s="199"/>
      <c r="BL79" s="199"/>
      <c r="BM79" s="199"/>
    </row>
    <row r="80" spans="49:65" x14ac:dyDescent="0.35">
      <c r="AW80" s="199"/>
      <c r="AX80" s="199"/>
      <c r="AY80" s="87"/>
      <c r="AZ80" s="88"/>
      <c r="BA80" s="200"/>
      <c r="BB80" s="200"/>
      <c r="BC80" s="200"/>
      <c r="BD80" s="200"/>
      <c r="BE80" s="201"/>
      <c r="BF80" s="199"/>
      <c r="BG80" s="199"/>
      <c r="BH80" s="199"/>
      <c r="BI80" s="199"/>
      <c r="BJ80" s="199"/>
      <c r="BK80" s="199"/>
      <c r="BL80" s="199"/>
      <c r="BM80" s="199"/>
    </row>
    <row r="81" spans="49:65" x14ac:dyDescent="0.35">
      <c r="AW81" s="199"/>
      <c r="AX81" s="199"/>
      <c r="AY81" s="87"/>
      <c r="AZ81" s="88"/>
      <c r="BA81" s="200"/>
      <c r="BB81" s="200"/>
      <c r="BC81" s="200"/>
      <c r="BD81" s="200"/>
      <c r="BE81" s="201"/>
      <c r="BF81" s="199"/>
      <c r="BG81" s="199"/>
      <c r="BH81" s="199"/>
      <c r="BI81" s="199"/>
      <c r="BJ81" s="199"/>
      <c r="BK81" s="199"/>
      <c r="BL81" s="199"/>
      <c r="BM81" s="199"/>
    </row>
    <row r="82" spans="49:65" x14ac:dyDescent="0.35">
      <c r="AW82" s="199"/>
      <c r="AX82" s="199"/>
      <c r="AY82" s="87"/>
      <c r="AZ82" s="88"/>
      <c r="BA82" s="200"/>
      <c r="BB82" s="200"/>
      <c r="BC82" s="200"/>
      <c r="BD82" s="200"/>
      <c r="BE82" s="201"/>
      <c r="BF82" s="199"/>
      <c r="BG82" s="199"/>
      <c r="BH82" s="199"/>
      <c r="BI82" s="199"/>
      <c r="BJ82" s="199"/>
      <c r="BK82" s="199"/>
      <c r="BL82" s="199"/>
      <c r="BM82" s="199"/>
    </row>
    <row r="83" spans="49:65" x14ac:dyDescent="0.35">
      <c r="AW83" s="199"/>
      <c r="AX83" s="199"/>
      <c r="AY83" s="87"/>
      <c r="AZ83" s="88"/>
      <c r="BA83" s="200"/>
      <c r="BB83" s="200"/>
      <c r="BC83" s="200"/>
      <c r="BD83" s="200"/>
      <c r="BE83" s="201"/>
      <c r="BF83" s="199"/>
      <c r="BG83" s="199"/>
      <c r="BH83" s="199"/>
      <c r="BI83" s="199"/>
      <c r="BJ83" s="199"/>
      <c r="BK83" s="199"/>
      <c r="BL83" s="199"/>
      <c r="BM83" s="199"/>
    </row>
    <row r="84" spans="49:65" x14ac:dyDescent="0.35">
      <c r="AW84" s="199"/>
      <c r="AX84" s="199"/>
      <c r="AY84" s="87"/>
      <c r="AZ84" s="88"/>
      <c r="BA84" s="200"/>
      <c r="BB84" s="200"/>
      <c r="BC84" s="200"/>
      <c r="BD84" s="200"/>
      <c r="BE84" s="201"/>
      <c r="BF84" s="199"/>
      <c r="BG84" s="199"/>
      <c r="BH84" s="199"/>
      <c r="BI84" s="199"/>
      <c r="BJ84" s="199"/>
      <c r="BK84" s="199"/>
      <c r="BL84" s="199"/>
      <c r="BM84" s="199"/>
    </row>
    <row r="85" spans="49:65" x14ac:dyDescent="0.35">
      <c r="AW85" s="199"/>
      <c r="AX85" s="199"/>
      <c r="AY85" s="87"/>
      <c r="AZ85" s="88"/>
      <c r="BA85" s="200"/>
      <c r="BB85" s="200"/>
      <c r="BC85" s="200"/>
      <c r="BD85" s="200"/>
      <c r="BE85" s="201"/>
      <c r="BF85" s="199"/>
      <c r="BG85" s="199"/>
      <c r="BH85" s="199"/>
      <c r="BI85" s="199"/>
      <c r="BJ85" s="199"/>
      <c r="BK85" s="199"/>
      <c r="BL85" s="199"/>
      <c r="BM85" s="199"/>
    </row>
    <row r="86" spans="49:65" x14ac:dyDescent="0.35">
      <c r="AW86" s="199"/>
      <c r="AX86" s="199"/>
      <c r="AY86" s="87"/>
      <c r="AZ86" s="88"/>
      <c r="BA86" s="200"/>
      <c r="BB86" s="200"/>
      <c r="BC86" s="200"/>
      <c r="BD86" s="200"/>
      <c r="BE86" s="201"/>
      <c r="BF86" s="199"/>
      <c r="BG86" s="199"/>
      <c r="BH86" s="199"/>
      <c r="BI86" s="199"/>
      <c r="BJ86" s="199"/>
      <c r="BK86" s="199"/>
      <c r="BL86" s="199"/>
      <c r="BM86" s="199"/>
    </row>
    <row r="87" spans="49:65" x14ac:dyDescent="0.35">
      <c r="AW87" s="199"/>
      <c r="AX87" s="199"/>
      <c r="AY87" s="87"/>
      <c r="AZ87" s="88"/>
      <c r="BA87" s="200"/>
      <c r="BB87" s="200"/>
      <c r="BC87" s="200"/>
      <c r="BD87" s="200"/>
      <c r="BE87" s="201"/>
      <c r="BF87" s="199"/>
      <c r="BG87" s="199"/>
      <c r="BH87" s="199"/>
      <c r="BI87" s="199"/>
      <c r="BJ87" s="199"/>
      <c r="BK87" s="199"/>
      <c r="BL87" s="199"/>
      <c r="BM87" s="199"/>
    </row>
    <row r="88" spans="49:65" x14ac:dyDescent="0.35">
      <c r="AW88" s="199"/>
      <c r="AX88" s="199"/>
      <c r="AY88" s="87"/>
      <c r="AZ88" s="88"/>
      <c r="BA88" s="200"/>
      <c r="BB88" s="200"/>
      <c r="BC88" s="200"/>
      <c r="BD88" s="200"/>
      <c r="BE88" s="201"/>
      <c r="BF88" s="199"/>
      <c r="BG88" s="199"/>
      <c r="BH88" s="199"/>
      <c r="BI88" s="199"/>
      <c r="BJ88" s="199"/>
      <c r="BK88" s="199"/>
      <c r="BL88" s="199"/>
      <c r="BM88" s="199"/>
    </row>
    <row r="89" spans="49:65" x14ac:dyDescent="0.35">
      <c r="AW89" s="199"/>
      <c r="AX89" s="199"/>
      <c r="AY89" s="87"/>
      <c r="AZ89" s="88"/>
      <c r="BA89" s="200"/>
      <c r="BB89" s="200"/>
      <c r="BC89" s="200"/>
      <c r="BD89" s="200"/>
      <c r="BE89" s="201"/>
      <c r="BF89" s="199"/>
      <c r="BG89" s="199"/>
      <c r="BH89" s="199"/>
      <c r="BI89" s="199"/>
      <c r="BJ89" s="199"/>
      <c r="BK89" s="199"/>
      <c r="BL89" s="199"/>
      <c r="BM89" s="199"/>
    </row>
    <row r="90" spans="49:65" x14ac:dyDescent="0.35">
      <c r="AW90" s="199"/>
      <c r="AX90" s="199"/>
      <c r="AY90" s="87"/>
      <c r="AZ90" s="88"/>
      <c r="BA90" s="200"/>
      <c r="BB90" s="200"/>
      <c r="BC90" s="200"/>
      <c r="BD90" s="200"/>
      <c r="BE90" s="201"/>
      <c r="BF90" s="199"/>
      <c r="BG90" s="199"/>
      <c r="BH90" s="199"/>
      <c r="BI90" s="199"/>
      <c r="BJ90" s="199"/>
      <c r="BK90" s="199"/>
      <c r="BL90" s="199"/>
      <c r="BM90" s="199"/>
    </row>
    <row r="91" spans="49:65" x14ac:dyDescent="0.35">
      <c r="AW91" s="199"/>
      <c r="AX91" s="199"/>
      <c r="AY91" s="87"/>
      <c r="AZ91" s="88"/>
      <c r="BA91" s="200"/>
      <c r="BB91" s="200"/>
      <c r="BC91" s="200"/>
      <c r="BD91" s="200"/>
      <c r="BE91" s="201"/>
      <c r="BF91" s="199"/>
      <c r="BG91" s="199"/>
      <c r="BH91" s="199"/>
      <c r="BI91" s="199"/>
      <c r="BJ91" s="199"/>
      <c r="BK91" s="199"/>
      <c r="BL91" s="199"/>
      <c r="BM91" s="199"/>
    </row>
    <row r="92" spans="49:65" x14ac:dyDescent="0.35">
      <c r="AW92" s="199"/>
      <c r="AX92" s="199"/>
      <c r="AY92" s="87"/>
      <c r="AZ92" s="88"/>
      <c r="BA92" s="200"/>
      <c r="BB92" s="200"/>
      <c r="BC92" s="200"/>
      <c r="BD92" s="200"/>
      <c r="BE92" s="201"/>
      <c r="BF92" s="199"/>
      <c r="BG92" s="199"/>
      <c r="BH92" s="199"/>
      <c r="BI92" s="199"/>
      <c r="BJ92" s="199"/>
      <c r="BK92" s="199"/>
      <c r="BL92" s="199"/>
      <c r="BM92" s="199"/>
    </row>
    <row r="93" spans="49:65" x14ac:dyDescent="0.35">
      <c r="AW93" s="199"/>
      <c r="AX93" s="199"/>
      <c r="AY93" s="87"/>
      <c r="AZ93" s="88"/>
      <c r="BA93" s="200"/>
      <c r="BB93" s="200"/>
      <c r="BC93" s="200"/>
      <c r="BD93" s="200"/>
      <c r="BE93" s="201"/>
      <c r="BF93" s="199"/>
      <c r="BG93" s="199"/>
      <c r="BH93" s="199"/>
      <c r="BI93" s="199"/>
      <c r="BJ93" s="199"/>
      <c r="BK93" s="199"/>
      <c r="BL93" s="199"/>
      <c r="BM93" s="199"/>
    </row>
    <row r="94" spans="49:65" x14ac:dyDescent="0.35">
      <c r="AW94" s="199"/>
      <c r="AX94" s="199"/>
      <c r="AY94" s="87"/>
      <c r="AZ94" s="88"/>
      <c r="BA94" s="200"/>
      <c r="BB94" s="200"/>
      <c r="BC94" s="200"/>
      <c r="BD94" s="200"/>
      <c r="BE94" s="201"/>
      <c r="BF94" s="199"/>
      <c r="BG94" s="199"/>
      <c r="BH94" s="199"/>
      <c r="BI94" s="199"/>
      <c r="BJ94" s="199"/>
      <c r="BK94" s="199"/>
      <c r="BL94" s="199"/>
      <c r="BM94" s="199"/>
    </row>
    <row r="95" spans="49:65" x14ac:dyDescent="0.35">
      <c r="AW95" s="199"/>
      <c r="AX95" s="199"/>
      <c r="AY95" s="87"/>
      <c r="AZ95" s="88"/>
      <c r="BA95" s="200"/>
      <c r="BB95" s="200"/>
      <c r="BC95" s="200"/>
      <c r="BD95" s="200"/>
      <c r="BE95" s="201"/>
      <c r="BF95" s="199"/>
      <c r="BG95" s="199"/>
      <c r="BH95" s="199"/>
      <c r="BI95" s="199"/>
      <c r="BJ95" s="199"/>
      <c r="BK95" s="199"/>
      <c r="BL95" s="199"/>
      <c r="BM95" s="199"/>
    </row>
    <row r="96" spans="49:65" x14ac:dyDescent="0.35">
      <c r="AW96" s="199"/>
      <c r="AX96" s="199"/>
      <c r="AY96" s="87"/>
      <c r="AZ96" s="88"/>
      <c r="BA96" s="200"/>
      <c r="BB96" s="200"/>
      <c r="BC96" s="200"/>
      <c r="BD96" s="200"/>
      <c r="BE96" s="201"/>
      <c r="BF96" s="199"/>
      <c r="BG96" s="199"/>
      <c r="BH96" s="199"/>
      <c r="BI96" s="199"/>
      <c r="BJ96" s="199"/>
      <c r="BK96" s="199"/>
      <c r="BL96" s="199"/>
      <c r="BM96" s="199"/>
    </row>
    <row r="97" spans="49:65" x14ac:dyDescent="0.35">
      <c r="AW97" s="199"/>
      <c r="AX97" s="199"/>
      <c r="AY97" s="87"/>
      <c r="AZ97" s="88"/>
      <c r="BA97" s="200"/>
      <c r="BB97" s="200"/>
      <c r="BC97" s="200"/>
      <c r="BD97" s="200"/>
      <c r="BE97" s="201"/>
      <c r="BF97" s="199"/>
      <c r="BG97" s="199"/>
      <c r="BH97" s="199"/>
      <c r="BI97" s="199"/>
      <c r="BJ97" s="199"/>
      <c r="BK97" s="199"/>
      <c r="BL97" s="199"/>
      <c r="BM97" s="199"/>
    </row>
    <row r="98" spans="49:65" x14ac:dyDescent="0.35">
      <c r="AW98" s="199"/>
      <c r="AX98" s="199"/>
      <c r="AY98" s="87"/>
      <c r="AZ98" s="88"/>
      <c r="BA98" s="200"/>
      <c r="BB98" s="200"/>
      <c r="BC98" s="200"/>
      <c r="BD98" s="200"/>
      <c r="BE98" s="201"/>
      <c r="BF98" s="199"/>
      <c r="BG98" s="199"/>
      <c r="BH98" s="199"/>
      <c r="BI98" s="199"/>
      <c r="BJ98" s="199"/>
      <c r="BK98" s="199"/>
      <c r="BL98" s="199"/>
      <c r="BM98" s="199"/>
    </row>
    <row r="99" spans="49:65" x14ac:dyDescent="0.35">
      <c r="AW99" s="199"/>
      <c r="AX99" s="199"/>
      <c r="AY99" s="87"/>
      <c r="AZ99" s="88"/>
      <c r="BA99" s="200"/>
      <c r="BB99" s="200"/>
      <c r="BC99" s="200"/>
      <c r="BD99" s="200"/>
      <c r="BE99" s="201"/>
      <c r="BF99" s="199"/>
      <c r="BG99" s="199"/>
      <c r="BH99" s="199"/>
      <c r="BI99" s="199"/>
      <c r="BJ99" s="199"/>
      <c r="BK99" s="199"/>
      <c r="BL99" s="199"/>
      <c r="BM99" s="199"/>
    </row>
    <row r="100" spans="49:65" x14ac:dyDescent="0.35">
      <c r="AW100" s="199"/>
      <c r="AX100" s="199"/>
      <c r="AY100" s="87"/>
      <c r="AZ100" s="88"/>
      <c r="BA100" s="200"/>
      <c r="BB100" s="200"/>
      <c r="BC100" s="200"/>
      <c r="BD100" s="200"/>
      <c r="BE100" s="201"/>
      <c r="BF100" s="199"/>
      <c r="BG100" s="199"/>
      <c r="BH100" s="199"/>
      <c r="BI100" s="199"/>
      <c r="BJ100" s="199"/>
      <c r="BK100" s="199"/>
      <c r="BL100" s="199"/>
      <c r="BM100" s="199"/>
    </row>
    <row r="101" spans="49:65" x14ac:dyDescent="0.35">
      <c r="AW101" s="199"/>
      <c r="AX101" s="199"/>
      <c r="AY101" s="87"/>
      <c r="AZ101" s="88"/>
      <c r="BA101" s="200"/>
      <c r="BB101" s="200"/>
      <c r="BC101" s="200"/>
      <c r="BD101" s="200"/>
      <c r="BE101" s="201"/>
      <c r="BF101" s="199"/>
      <c r="BG101" s="199"/>
      <c r="BH101" s="199"/>
      <c r="BI101" s="199"/>
      <c r="BJ101" s="199"/>
      <c r="BK101" s="199"/>
      <c r="BL101" s="199"/>
      <c r="BM101" s="199"/>
    </row>
    <row r="102" spans="49:65" x14ac:dyDescent="0.35">
      <c r="AW102" s="199"/>
      <c r="AX102" s="199"/>
      <c r="AY102" s="87"/>
      <c r="AZ102" s="88"/>
      <c r="BA102" s="200"/>
      <c r="BB102" s="200"/>
      <c r="BC102" s="200"/>
      <c r="BD102" s="200"/>
      <c r="BE102" s="201"/>
      <c r="BF102" s="199"/>
      <c r="BG102" s="199"/>
      <c r="BH102" s="199"/>
      <c r="BI102" s="199"/>
      <c r="BJ102" s="199"/>
      <c r="BK102" s="199"/>
      <c r="BL102" s="199"/>
      <c r="BM102" s="199"/>
    </row>
    <row r="103" spans="49:65" x14ac:dyDescent="0.35">
      <c r="AW103" s="199"/>
      <c r="AX103" s="199"/>
      <c r="AY103" s="87"/>
      <c r="AZ103" s="88"/>
      <c r="BA103" s="200"/>
      <c r="BB103" s="200"/>
      <c r="BC103" s="200"/>
      <c r="BD103" s="200"/>
      <c r="BE103" s="201"/>
      <c r="BF103" s="199"/>
      <c r="BG103" s="199"/>
      <c r="BH103" s="199"/>
      <c r="BI103" s="199"/>
      <c r="BJ103" s="199"/>
      <c r="BK103" s="199"/>
      <c r="BL103" s="199"/>
      <c r="BM103" s="199"/>
    </row>
    <row r="104" spans="49:65" x14ac:dyDescent="0.35">
      <c r="AW104" s="199"/>
      <c r="AX104" s="199"/>
      <c r="AY104" s="87"/>
      <c r="AZ104" s="88"/>
      <c r="BA104" s="200"/>
      <c r="BB104" s="200"/>
      <c r="BC104" s="200"/>
      <c r="BD104" s="200"/>
      <c r="BE104" s="201"/>
      <c r="BF104" s="199"/>
      <c r="BG104" s="199"/>
      <c r="BH104" s="199"/>
      <c r="BI104" s="199"/>
      <c r="BJ104" s="199"/>
      <c r="BK104" s="199"/>
      <c r="BL104" s="199"/>
      <c r="BM104" s="199"/>
    </row>
    <row r="105" spans="49:65" x14ac:dyDescent="0.35">
      <c r="AW105" s="199"/>
      <c r="AX105" s="199"/>
      <c r="AY105" s="87"/>
      <c r="AZ105" s="88"/>
      <c r="BA105" s="200"/>
      <c r="BB105" s="200"/>
      <c r="BC105" s="200"/>
      <c r="BD105" s="200"/>
      <c r="BE105" s="201"/>
      <c r="BF105" s="199"/>
      <c r="BG105" s="199"/>
      <c r="BH105" s="199"/>
      <c r="BI105" s="199"/>
      <c r="BJ105" s="199"/>
      <c r="BK105" s="199"/>
      <c r="BL105" s="199"/>
      <c r="BM105" s="199"/>
    </row>
    <row r="106" spans="49:65" x14ac:dyDescent="0.35">
      <c r="AW106" s="199"/>
      <c r="AX106" s="199"/>
      <c r="AY106" s="87"/>
      <c r="AZ106" s="88"/>
      <c r="BA106" s="200"/>
      <c r="BB106" s="200"/>
      <c r="BC106" s="200"/>
      <c r="BD106" s="200"/>
      <c r="BE106" s="201"/>
      <c r="BF106" s="199"/>
      <c r="BG106" s="199"/>
      <c r="BH106" s="199"/>
      <c r="BI106" s="199"/>
      <c r="BJ106" s="199"/>
      <c r="BK106" s="199"/>
      <c r="BL106" s="199"/>
      <c r="BM106" s="199"/>
    </row>
    <row r="107" spans="49:65" x14ac:dyDescent="0.35">
      <c r="AW107" s="199"/>
      <c r="AX107" s="199"/>
      <c r="AY107" s="87"/>
      <c r="AZ107" s="88"/>
      <c r="BA107" s="200"/>
      <c r="BB107" s="200"/>
      <c r="BC107" s="200"/>
      <c r="BD107" s="200"/>
      <c r="BE107" s="201"/>
      <c r="BF107" s="199"/>
      <c r="BG107" s="199"/>
      <c r="BH107" s="199"/>
      <c r="BI107" s="199"/>
      <c r="BJ107" s="199"/>
      <c r="BK107" s="199"/>
      <c r="BL107" s="199"/>
      <c r="BM107" s="199"/>
    </row>
    <row r="108" spans="49:65" x14ac:dyDescent="0.35">
      <c r="AW108" s="199"/>
      <c r="AX108" s="199"/>
      <c r="AY108" s="87"/>
      <c r="AZ108" s="88"/>
      <c r="BA108" s="200"/>
      <c r="BB108" s="200"/>
      <c r="BC108" s="200"/>
      <c r="BD108" s="200"/>
      <c r="BE108" s="201"/>
      <c r="BF108" s="199"/>
      <c r="BG108" s="199"/>
      <c r="BH108" s="199"/>
      <c r="BI108" s="199"/>
      <c r="BJ108" s="199"/>
      <c r="BK108" s="199"/>
      <c r="BL108" s="199"/>
      <c r="BM108" s="199"/>
    </row>
    <row r="109" spans="49:65" x14ac:dyDescent="0.35">
      <c r="AW109" s="199"/>
      <c r="AX109" s="199"/>
      <c r="AY109" s="87"/>
      <c r="AZ109" s="88"/>
      <c r="BA109" s="200"/>
      <c r="BB109" s="200"/>
      <c r="BC109" s="200"/>
      <c r="BD109" s="200"/>
      <c r="BE109" s="201"/>
      <c r="BF109" s="199"/>
      <c r="BG109" s="199"/>
      <c r="BH109" s="199"/>
      <c r="BI109" s="199"/>
      <c r="BJ109" s="199"/>
      <c r="BK109" s="199"/>
      <c r="BL109" s="199"/>
      <c r="BM109" s="199"/>
    </row>
    <row r="110" spans="49:65" x14ac:dyDescent="0.35">
      <c r="AW110" s="199"/>
      <c r="AX110" s="199"/>
      <c r="AY110" s="87"/>
      <c r="AZ110" s="88"/>
      <c r="BA110" s="200"/>
      <c r="BB110" s="200"/>
      <c r="BC110" s="200"/>
      <c r="BD110" s="200"/>
      <c r="BE110" s="201"/>
      <c r="BF110" s="199"/>
      <c r="BG110" s="199"/>
      <c r="BH110" s="199"/>
      <c r="BI110" s="199"/>
      <c r="BJ110" s="199"/>
      <c r="BK110" s="199"/>
      <c r="BL110" s="199"/>
      <c r="BM110" s="199"/>
    </row>
    <row r="111" spans="49:65" x14ac:dyDescent="0.35">
      <c r="AW111" s="199"/>
      <c r="AX111" s="199"/>
      <c r="AY111" s="87"/>
      <c r="AZ111" s="88"/>
      <c r="BA111" s="200"/>
      <c r="BB111" s="200"/>
      <c r="BC111" s="200"/>
      <c r="BD111" s="200"/>
      <c r="BE111" s="201"/>
      <c r="BF111" s="199"/>
      <c r="BG111" s="199"/>
      <c r="BH111" s="199"/>
      <c r="BI111" s="199"/>
      <c r="BJ111" s="199"/>
      <c r="BK111" s="199"/>
      <c r="BL111" s="199"/>
      <c r="BM111" s="199"/>
    </row>
    <row r="112" spans="49:65" x14ac:dyDescent="0.35">
      <c r="AW112" s="199"/>
      <c r="AX112" s="199"/>
      <c r="AY112" s="87"/>
      <c r="AZ112" s="88"/>
      <c r="BA112" s="200"/>
      <c r="BB112" s="200"/>
      <c r="BC112" s="200"/>
      <c r="BD112" s="200"/>
      <c r="BE112" s="201"/>
      <c r="BF112" s="199"/>
      <c r="BG112" s="199"/>
      <c r="BH112" s="199"/>
      <c r="BI112" s="199"/>
      <c r="BJ112" s="199"/>
      <c r="BK112" s="199"/>
      <c r="BL112" s="199"/>
      <c r="BM112" s="199"/>
    </row>
    <row r="113" spans="49:65" x14ac:dyDescent="0.35">
      <c r="AW113" s="199"/>
      <c r="AX113" s="199"/>
      <c r="AY113" s="87"/>
      <c r="AZ113" s="88"/>
      <c r="BA113" s="200"/>
      <c r="BB113" s="200"/>
      <c r="BC113" s="200"/>
      <c r="BD113" s="200"/>
      <c r="BE113" s="201"/>
      <c r="BF113" s="199"/>
      <c r="BG113" s="199"/>
      <c r="BH113" s="199"/>
      <c r="BI113" s="199"/>
      <c r="BJ113" s="199"/>
      <c r="BK113" s="199"/>
      <c r="BL113" s="199"/>
      <c r="BM113" s="199"/>
    </row>
    <row r="114" spans="49:65" x14ac:dyDescent="0.35">
      <c r="AW114" s="199"/>
      <c r="AX114" s="199"/>
      <c r="AY114" s="87"/>
      <c r="AZ114" s="88"/>
      <c r="BA114" s="200"/>
      <c r="BB114" s="200"/>
      <c r="BC114" s="200"/>
      <c r="BD114" s="200"/>
      <c r="BE114" s="201"/>
      <c r="BF114" s="199"/>
      <c r="BG114" s="199"/>
      <c r="BH114" s="199"/>
      <c r="BI114" s="199"/>
      <c r="BJ114" s="199"/>
      <c r="BK114" s="199"/>
      <c r="BL114" s="199"/>
      <c r="BM114" s="199"/>
    </row>
    <row r="115" spans="49:65" x14ac:dyDescent="0.35">
      <c r="AW115" s="199"/>
      <c r="AX115" s="199"/>
      <c r="AY115" s="87"/>
      <c r="AZ115" s="88"/>
      <c r="BA115" s="200"/>
      <c r="BB115" s="200"/>
      <c r="BC115" s="200"/>
      <c r="BD115" s="200"/>
      <c r="BE115" s="201"/>
      <c r="BF115" s="199"/>
      <c r="BG115" s="199"/>
      <c r="BH115" s="199"/>
      <c r="BI115" s="199"/>
      <c r="BJ115" s="199"/>
      <c r="BK115" s="199"/>
      <c r="BL115" s="199"/>
      <c r="BM115" s="199"/>
    </row>
    <row r="116" spans="49:65" x14ac:dyDescent="0.35">
      <c r="AW116" s="199"/>
      <c r="AX116" s="199"/>
      <c r="AY116" s="87"/>
      <c r="AZ116" s="88"/>
      <c r="BA116" s="200"/>
      <c r="BB116" s="200"/>
      <c r="BC116" s="200"/>
      <c r="BD116" s="200"/>
      <c r="BE116" s="201"/>
      <c r="BF116" s="199"/>
      <c r="BG116" s="199"/>
      <c r="BH116" s="199"/>
      <c r="BI116" s="199"/>
      <c r="BJ116" s="199"/>
      <c r="BK116" s="199"/>
      <c r="BL116" s="199"/>
      <c r="BM116" s="199"/>
    </row>
    <row r="117" spans="49:65" x14ac:dyDescent="0.35">
      <c r="AW117" s="199"/>
      <c r="AX117" s="199"/>
      <c r="AY117" s="87"/>
      <c r="AZ117" s="88"/>
      <c r="BA117" s="200"/>
      <c r="BB117" s="200"/>
      <c r="BC117" s="200"/>
      <c r="BD117" s="200"/>
      <c r="BE117" s="201"/>
      <c r="BF117" s="199"/>
      <c r="BG117" s="199"/>
      <c r="BH117" s="199"/>
      <c r="BI117" s="199"/>
      <c r="BJ117" s="199"/>
      <c r="BK117" s="199"/>
      <c r="BL117" s="199"/>
      <c r="BM117" s="199"/>
    </row>
    <row r="118" spans="49:65" x14ac:dyDescent="0.35">
      <c r="AW118" s="199"/>
      <c r="AX118" s="199"/>
      <c r="AY118" s="87"/>
      <c r="AZ118" s="88"/>
      <c r="BA118" s="200"/>
      <c r="BB118" s="200"/>
      <c r="BC118" s="200"/>
      <c r="BD118" s="200"/>
      <c r="BE118" s="201"/>
      <c r="BF118" s="199"/>
      <c r="BG118" s="199"/>
      <c r="BH118" s="199"/>
      <c r="BI118" s="199"/>
      <c r="BJ118" s="199"/>
      <c r="BK118" s="199"/>
      <c r="BL118" s="199"/>
      <c r="BM118" s="199"/>
    </row>
    <row r="119" spans="49:65" x14ac:dyDescent="0.35">
      <c r="AW119" s="199"/>
      <c r="AX119" s="199"/>
      <c r="AY119" s="87"/>
      <c r="AZ119" s="88"/>
      <c r="BA119" s="200"/>
      <c r="BB119" s="200"/>
      <c r="BC119" s="200"/>
      <c r="BD119" s="200"/>
      <c r="BE119" s="201"/>
      <c r="BF119" s="199"/>
      <c r="BG119" s="199"/>
      <c r="BH119" s="199"/>
      <c r="BI119" s="199"/>
      <c r="BJ119" s="199"/>
      <c r="BK119" s="199"/>
      <c r="BL119" s="199"/>
      <c r="BM119" s="199"/>
    </row>
    <row r="120" spans="49:65" x14ac:dyDescent="0.35">
      <c r="AW120" s="199"/>
      <c r="AX120" s="199"/>
      <c r="AY120" s="87"/>
      <c r="AZ120" s="88"/>
      <c r="BA120" s="200"/>
      <c r="BB120" s="200"/>
      <c r="BC120" s="200"/>
      <c r="BD120" s="200"/>
      <c r="BE120" s="201"/>
      <c r="BF120" s="199"/>
      <c r="BG120" s="199"/>
      <c r="BH120" s="199"/>
      <c r="BI120" s="199"/>
      <c r="BJ120" s="199"/>
      <c r="BK120" s="199"/>
      <c r="BL120" s="199"/>
      <c r="BM120" s="199"/>
    </row>
    <row r="121" spans="49:65" x14ac:dyDescent="0.35">
      <c r="AW121" s="199"/>
      <c r="AX121" s="199"/>
      <c r="AY121" s="87"/>
      <c r="AZ121" s="88"/>
      <c r="BA121" s="200"/>
      <c r="BB121" s="200"/>
      <c r="BC121" s="200"/>
      <c r="BD121" s="200"/>
      <c r="BE121" s="201"/>
      <c r="BF121" s="199"/>
      <c r="BG121" s="199"/>
      <c r="BH121" s="199"/>
      <c r="BI121" s="199"/>
      <c r="BJ121" s="199"/>
      <c r="BK121" s="199"/>
      <c r="BL121" s="199"/>
      <c r="BM121" s="199"/>
    </row>
    <row r="122" spans="49:65" x14ac:dyDescent="0.35">
      <c r="AW122" s="199"/>
      <c r="AX122" s="199"/>
      <c r="AY122" s="87"/>
      <c r="AZ122" s="88"/>
      <c r="BA122" s="200"/>
      <c r="BB122" s="200"/>
      <c r="BC122" s="200"/>
      <c r="BD122" s="200"/>
      <c r="BE122" s="201"/>
      <c r="BF122" s="199"/>
      <c r="BG122" s="199"/>
      <c r="BH122" s="199"/>
      <c r="BI122" s="199"/>
      <c r="BJ122" s="199"/>
      <c r="BK122" s="199"/>
      <c r="BL122" s="199"/>
      <c r="BM122" s="199"/>
    </row>
    <row r="123" spans="49:65" x14ac:dyDescent="0.35">
      <c r="AW123" s="199"/>
      <c r="AX123" s="199"/>
      <c r="AY123" s="87"/>
      <c r="AZ123" s="88"/>
      <c r="BA123" s="200"/>
      <c r="BB123" s="200"/>
      <c r="BC123" s="200"/>
      <c r="BD123" s="200"/>
      <c r="BE123" s="201"/>
      <c r="BF123" s="199"/>
      <c r="BG123" s="199"/>
      <c r="BH123" s="199"/>
      <c r="BI123" s="199"/>
      <c r="BJ123" s="199"/>
      <c r="BK123" s="199"/>
      <c r="BL123" s="199"/>
      <c r="BM123" s="199"/>
    </row>
    <row r="124" spans="49:65" x14ac:dyDescent="0.35">
      <c r="AW124" s="199"/>
      <c r="AX124" s="199"/>
      <c r="AY124" s="87"/>
      <c r="AZ124" s="88"/>
      <c r="BA124" s="200"/>
      <c r="BB124" s="200"/>
      <c r="BC124" s="200"/>
      <c r="BD124" s="200"/>
      <c r="BE124" s="199"/>
      <c r="BF124" s="199"/>
      <c r="BG124" s="199"/>
      <c r="BH124" s="199"/>
      <c r="BI124" s="199"/>
      <c r="BJ124" s="199"/>
      <c r="BK124" s="199"/>
      <c r="BL124" s="199"/>
      <c r="BM124" s="199"/>
    </row>
    <row r="125" spans="49:65" x14ac:dyDescent="0.35">
      <c r="AW125" s="199"/>
      <c r="AX125" s="199"/>
      <c r="AY125" s="87"/>
      <c r="AZ125" s="88"/>
      <c r="BA125" s="200"/>
      <c r="BB125" s="200"/>
      <c r="BC125" s="200"/>
      <c r="BD125" s="200"/>
      <c r="BE125" s="201"/>
      <c r="BF125" s="199"/>
      <c r="BG125" s="199"/>
      <c r="BH125" s="199"/>
      <c r="BI125" s="199"/>
      <c r="BJ125" s="199"/>
      <c r="BK125" s="199"/>
      <c r="BL125" s="199"/>
      <c r="BM125" s="199"/>
    </row>
    <row r="126" spans="49:65" x14ac:dyDescent="0.35">
      <c r="AW126" s="199"/>
      <c r="AX126" s="199"/>
      <c r="AY126" s="87"/>
      <c r="AZ126" s="88"/>
      <c r="BA126" s="200"/>
      <c r="BB126" s="200"/>
      <c r="BC126" s="205"/>
      <c r="BD126" s="200"/>
      <c r="BE126" s="201"/>
      <c r="BF126" s="199"/>
      <c r="BG126" s="199"/>
      <c r="BH126" s="199"/>
      <c r="BI126" s="199"/>
      <c r="BJ126" s="199"/>
      <c r="BK126" s="199"/>
      <c r="BL126" s="199"/>
      <c r="BM126" s="199"/>
    </row>
    <row r="127" spans="49:65" x14ac:dyDescent="0.35">
      <c r="AW127" s="199"/>
      <c r="AX127" s="199"/>
      <c r="AY127" s="87"/>
      <c r="AZ127" s="88"/>
      <c r="BA127" s="200"/>
      <c r="BB127" s="200"/>
      <c r="BC127" s="200"/>
      <c r="BD127" s="200"/>
      <c r="BE127" s="201"/>
      <c r="BF127" s="199"/>
      <c r="BG127" s="199"/>
      <c r="BH127" s="199"/>
      <c r="BI127" s="199"/>
      <c r="BJ127" s="199"/>
      <c r="BK127" s="199"/>
      <c r="BL127" s="199"/>
      <c r="BM127" s="199"/>
    </row>
    <row r="128" spans="49:65" x14ac:dyDescent="0.35">
      <c r="AW128" s="199"/>
      <c r="AX128" s="199"/>
      <c r="AY128" s="87"/>
      <c r="AZ128" s="88"/>
      <c r="BA128" s="200"/>
      <c r="BB128" s="200"/>
      <c r="BC128" s="200"/>
      <c r="BD128" s="200"/>
      <c r="BE128" s="201"/>
      <c r="BF128" s="199"/>
      <c r="BG128" s="199"/>
      <c r="BH128" s="199"/>
      <c r="BI128" s="199"/>
      <c r="BJ128" s="199"/>
      <c r="BK128" s="199"/>
      <c r="BL128" s="199"/>
      <c r="BM128" s="199"/>
    </row>
    <row r="129" spans="49:65" x14ac:dyDescent="0.35">
      <c r="AW129" s="199"/>
      <c r="AX129" s="199"/>
      <c r="AY129" s="87"/>
      <c r="AZ129" s="88"/>
      <c r="BA129" s="200"/>
      <c r="BB129" s="200"/>
      <c r="BC129" s="200"/>
      <c r="BD129" s="200"/>
      <c r="BE129" s="201"/>
      <c r="BF129" s="199"/>
      <c r="BG129" s="199"/>
      <c r="BH129" s="199"/>
      <c r="BI129" s="199"/>
      <c r="BJ129" s="199"/>
      <c r="BK129" s="199"/>
      <c r="BL129" s="199"/>
      <c r="BM129" s="199"/>
    </row>
    <row r="130" spans="49:65" x14ac:dyDescent="0.35">
      <c r="AW130" s="199"/>
      <c r="AX130" s="199"/>
      <c r="AY130" s="87"/>
      <c r="AZ130" s="88"/>
      <c r="BA130" s="200"/>
      <c r="BB130" s="200"/>
      <c r="BC130" s="200"/>
      <c r="BD130" s="200"/>
      <c r="BE130" s="201"/>
      <c r="BF130" s="199"/>
      <c r="BG130" s="199"/>
      <c r="BH130" s="199"/>
      <c r="BI130" s="199"/>
      <c r="BJ130" s="199"/>
      <c r="BK130" s="199"/>
      <c r="BL130" s="199"/>
      <c r="BM130" s="199"/>
    </row>
    <row r="131" spans="49:65" x14ac:dyDescent="0.35">
      <c r="AW131" s="199"/>
      <c r="AX131" s="199"/>
      <c r="AY131" s="87"/>
      <c r="AZ131" s="88"/>
      <c r="BA131" s="200"/>
      <c r="BB131" s="200"/>
      <c r="BC131" s="200"/>
      <c r="BD131" s="200"/>
      <c r="BE131" s="201"/>
      <c r="BF131" s="199"/>
      <c r="BG131" s="199"/>
      <c r="BH131" s="199"/>
      <c r="BI131" s="199"/>
      <c r="BJ131" s="199"/>
      <c r="BK131" s="199"/>
      <c r="BL131" s="199"/>
      <c r="BM131" s="199"/>
    </row>
    <row r="132" spans="49:65" x14ac:dyDescent="0.35">
      <c r="AW132" s="199"/>
      <c r="AX132" s="199"/>
      <c r="AY132" s="87"/>
      <c r="AZ132" s="88"/>
      <c r="BA132" s="200"/>
      <c r="BB132" s="200"/>
      <c r="BC132" s="200"/>
      <c r="BD132" s="200"/>
      <c r="BE132" s="201"/>
      <c r="BF132" s="199"/>
      <c r="BG132" s="199"/>
      <c r="BH132" s="199"/>
      <c r="BI132" s="199"/>
      <c r="BJ132" s="199"/>
      <c r="BK132" s="199"/>
      <c r="BL132" s="199"/>
      <c r="BM132" s="199"/>
    </row>
    <row r="133" spans="49:65" x14ac:dyDescent="0.35">
      <c r="AW133" s="199"/>
      <c r="AX133" s="199"/>
      <c r="AY133" s="87"/>
      <c r="AZ133" s="88"/>
      <c r="BA133" s="200"/>
      <c r="BB133" s="200"/>
      <c r="BC133" s="200"/>
      <c r="BD133" s="200"/>
      <c r="BE133" s="201"/>
      <c r="BF133" s="199"/>
      <c r="BG133" s="199"/>
      <c r="BH133" s="199"/>
      <c r="BI133" s="199"/>
      <c r="BJ133" s="199"/>
      <c r="BK133" s="199"/>
      <c r="BL133" s="199"/>
      <c r="BM133" s="199"/>
    </row>
    <row r="134" spans="49:65" x14ac:dyDescent="0.35">
      <c r="AW134" s="199"/>
      <c r="AX134" s="199"/>
      <c r="AY134" s="87"/>
      <c r="AZ134" s="88"/>
      <c r="BA134" s="200"/>
      <c r="BB134" s="200"/>
      <c r="BC134" s="200"/>
      <c r="BD134" s="200"/>
      <c r="BE134" s="201"/>
      <c r="BF134" s="199"/>
      <c r="BG134" s="199"/>
      <c r="BH134" s="199"/>
      <c r="BI134" s="199"/>
      <c r="BJ134" s="199"/>
      <c r="BK134" s="199"/>
      <c r="BL134" s="199"/>
      <c r="BM134" s="199"/>
    </row>
    <row r="135" spans="49:65" x14ac:dyDescent="0.35">
      <c r="AW135" s="199"/>
      <c r="AX135" s="199"/>
      <c r="AY135" s="87"/>
      <c r="AZ135" s="88"/>
      <c r="BA135" s="200"/>
      <c r="BB135" s="200"/>
      <c r="BC135" s="200"/>
      <c r="BD135" s="200"/>
      <c r="BE135" s="201"/>
      <c r="BF135" s="199"/>
      <c r="BG135" s="199"/>
      <c r="BH135" s="199"/>
      <c r="BI135" s="199"/>
      <c r="BJ135" s="199"/>
      <c r="BK135" s="199"/>
      <c r="BL135" s="199"/>
      <c r="BM135" s="199"/>
    </row>
    <row r="136" spans="49:65" x14ac:dyDescent="0.35">
      <c r="AW136" s="199"/>
      <c r="AX136" s="199"/>
      <c r="AY136" s="87"/>
      <c r="AZ136" s="88"/>
      <c r="BA136" s="200"/>
      <c r="BB136" s="200"/>
      <c r="BC136" s="200"/>
      <c r="BD136" s="200"/>
      <c r="BE136" s="201"/>
      <c r="BF136" s="199"/>
      <c r="BG136" s="199"/>
      <c r="BH136" s="199"/>
      <c r="BI136" s="199"/>
      <c r="BJ136" s="199"/>
      <c r="BK136" s="199"/>
      <c r="BL136" s="199"/>
      <c r="BM136" s="199"/>
    </row>
    <row r="137" spans="49:65" x14ac:dyDescent="0.35">
      <c r="AW137" s="199"/>
      <c r="AX137" s="199"/>
      <c r="AY137" s="87"/>
      <c r="AZ137" s="88"/>
      <c r="BA137" s="200"/>
      <c r="BB137" s="200"/>
      <c r="BC137" s="200"/>
      <c r="BD137" s="200"/>
      <c r="BE137" s="201"/>
      <c r="BF137" s="199"/>
      <c r="BG137" s="199"/>
      <c r="BH137" s="199"/>
      <c r="BI137" s="199"/>
      <c r="BJ137" s="199"/>
      <c r="BK137" s="199"/>
      <c r="BL137" s="199"/>
      <c r="BM137" s="199"/>
    </row>
    <row r="138" spans="49:65" x14ac:dyDescent="0.35">
      <c r="AW138" s="199"/>
      <c r="AX138" s="199"/>
      <c r="AY138" s="87"/>
      <c r="AZ138" s="88"/>
      <c r="BA138" s="200"/>
      <c r="BB138" s="200"/>
      <c r="BC138" s="200"/>
      <c r="BD138" s="200"/>
      <c r="BE138" s="201"/>
      <c r="BF138" s="199"/>
      <c r="BG138" s="199"/>
      <c r="BH138" s="199"/>
      <c r="BI138" s="199"/>
      <c r="BJ138" s="199"/>
      <c r="BK138" s="199"/>
      <c r="BL138" s="199"/>
      <c r="BM138" s="199"/>
    </row>
    <row r="139" spans="49:65" x14ac:dyDescent="0.35">
      <c r="AW139" s="199"/>
      <c r="AX139" s="199"/>
      <c r="AY139" s="87"/>
      <c r="AZ139" s="88"/>
      <c r="BA139" s="200"/>
      <c r="BB139" s="200"/>
      <c r="BC139" s="200"/>
      <c r="BD139" s="200"/>
      <c r="BE139" s="201"/>
      <c r="BF139" s="199"/>
      <c r="BG139" s="199"/>
      <c r="BH139" s="199"/>
      <c r="BI139" s="199"/>
      <c r="BJ139" s="199"/>
      <c r="BK139" s="199"/>
      <c r="BL139" s="199"/>
      <c r="BM139" s="199"/>
    </row>
    <row r="140" spans="49:65" x14ac:dyDescent="0.35">
      <c r="AW140" s="199"/>
      <c r="AX140" s="199"/>
      <c r="AY140" s="87"/>
      <c r="AZ140" s="88"/>
      <c r="BA140" s="200"/>
      <c r="BB140" s="200"/>
      <c r="BC140" s="200"/>
      <c r="BD140" s="200"/>
      <c r="BE140" s="201"/>
      <c r="BF140" s="199"/>
      <c r="BG140" s="199"/>
      <c r="BH140" s="199"/>
      <c r="BI140" s="199"/>
      <c r="BJ140" s="199"/>
      <c r="BK140" s="199"/>
      <c r="BL140" s="199"/>
      <c r="BM140" s="199"/>
    </row>
    <row r="141" spans="49:65" x14ac:dyDescent="0.35">
      <c r="AW141" s="199"/>
      <c r="AX141" s="199"/>
      <c r="AY141" s="87"/>
      <c r="AZ141" s="88"/>
      <c r="BA141" s="200"/>
      <c r="BB141" s="200"/>
      <c r="BC141" s="200"/>
      <c r="BD141" s="200"/>
      <c r="BE141" s="201"/>
      <c r="BF141" s="199"/>
      <c r="BG141" s="199"/>
      <c r="BH141" s="199"/>
      <c r="BI141" s="199"/>
      <c r="BJ141" s="199"/>
      <c r="BK141" s="199"/>
      <c r="BL141" s="199"/>
      <c r="BM141" s="199"/>
    </row>
    <row r="142" spans="49:65" x14ac:dyDescent="0.35">
      <c r="AW142" s="199"/>
      <c r="AX142" s="199"/>
      <c r="AY142" s="87"/>
      <c r="AZ142" s="88"/>
      <c r="BA142" s="200"/>
      <c r="BB142" s="200"/>
      <c r="BC142" s="200"/>
      <c r="BD142" s="200"/>
      <c r="BE142" s="201"/>
      <c r="BF142" s="199"/>
      <c r="BG142" s="199"/>
      <c r="BH142" s="199"/>
      <c r="BI142" s="199"/>
      <c r="BJ142" s="199"/>
      <c r="BK142" s="199"/>
      <c r="BL142" s="199"/>
      <c r="BM142" s="199"/>
    </row>
    <row r="143" spans="49:65" x14ac:dyDescent="0.35">
      <c r="AW143" s="199"/>
      <c r="AX143" s="199"/>
      <c r="AY143" s="87"/>
      <c r="AZ143" s="88"/>
      <c r="BA143" s="200"/>
      <c r="BB143" s="200"/>
      <c r="BC143" s="200"/>
      <c r="BD143" s="200"/>
      <c r="BE143" s="201"/>
      <c r="BF143" s="199"/>
      <c r="BG143" s="199"/>
      <c r="BH143" s="199"/>
      <c r="BI143" s="199"/>
      <c r="BJ143" s="199"/>
      <c r="BK143" s="199"/>
      <c r="BL143" s="199"/>
      <c r="BM143" s="199"/>
    </row>
    <row r="144" spans="49:65" x14ac:dyDescent="0.35">
      <c r="AW144" s="199"/>
      <c r="AX144" s="199"/>
      <c r="AY144" s="87"/>
      <c r="AZ144" s="88"/>
      <c r="BA144" s="200"/>
      <c r="BB144" s="200"/>
      <c r="BC144" s="200"/>
      <c r="BD144" s="200"/>
      <c r="BE144" s="201"/>
      <c r="BF144" s="199"/>
      <c r="BG144" s="199"/>
      <c r="BH144" s="199"/>
      <c r="BI144" s="199"/>
      <c r="BJ144" s="199"/>
      <c r="BK144" s="199"/>
      <c r="BL144" s="199"/>
      <c r="BM144" s="199"/>
    </row>
    <row r="145" spans="49:65" x14ac:dyDescent="0.35">
      <c r="AW145" s="199"/>
      <c r="AX145" s="199"/>
      <c r="AY145" s="87"/>
      <c r="AZ145" s="88"/>
      <c r="BA145" s="200"/>
      <c r="BB145" s="200"/>
      <c r="BC145" s="200"/>
      <c r="BD145" s="200"/>
      <c r="BE145" s="201"/>
      <c r="BF145" s="199"/>
      <c r="BG145" s="199"/>
      <c r="BH145" s="199"/>
      <c r="BI145" s="199"/>
      <c r="BJ145" s="199"/>
      <c r="BK145" s="199"/>
      <c r="BL145" s="199"/>
      <c r="BM145" s="199"/>
    </row>
    <row r="146" spans="49:65" x14ac:dyDescent="0.35">
      <c r="AW146" s="199"/>
      <c r="AX146" s="199"/>
      <c r="AY146" s="87"/>
      <c r="AZ146" s="88"/>
      <c r="BA146" s="200"/>
      <c r="BB146" s="200"/>
      <c r="BC146" s="200"/>
      <c r="BD146" s="200"/>
      <c r="BE146" s="201"/>
      <c r="BF146" s="199"/>
      <c r="BG146" s="199"/>
      <c r="BH146" s="199"/>
      <c r="BI146" s="199"/>
      <c r="BJ146" s="199"/>
      <c r="BK146" s="199"/>
      <c r="BL146" s="199"/>
      <c r="BM146" s="199"/>
    </row>
    <row r="147" spans="49:65" x14ac:dyDescent="0.35">
      <c r="AW147" s="199"/>
      <c r="AX147" s="199"/>
      <c r="AY147" s="87"/>
      <c r="AZ147" s="88"/>
      <c r="BA147" s="200"/>
      <c r="BB147" s="200"/>
      <c r="BC147" s="200"/>
      <c r="BD147" s="200"/>
      <c r="BE147" s="199"/>
      <c r="BF147" s="199"/>
      <c r="BG147" s="199"/>
      <c r="BH147" s="199"/>
      <c r="BI147" s="199"/>
      <c r="BJ147" s="199"/>
      <c r="BK147" s="199"/>
      <c r="BL147" s="199"/>
      <c r="BM147" s="199"/>
    </row>
    <row r="148" spans="49:65" x14ac:dyDescent="0.35">
      <c r="AW148" s="199"/>
      <c r="AX148" s="199"/>
      <c r="AY148" s="87"/>
      <c r="AZ148" s="88"/>
      <c r="BA148" s="200"/>
      <c r="BB148" s="200"/>
      <c r="BC148" s="200"/>
      <c r="BD148" s="200"/>
      <c r="BE148" s="201"/>
      <c r="BF148" s="199"/>
      <c r="BG148" s="199"/>
      <c r="BH148" s="199"/>
      <c r="BI148" s="199"/>
      <c r="BJ148" s="199"/>
      <c r="BK148" s="199"/>
      <c r="BL148" s="199"/>
      <c r="BM148" s="199"/>
    </row>
    <row r="149" spans="49:65" x14ac:dyDescent="0.35">
      <c r="AW149" s="199"/>
      <c r="AX149" s="199"/>
      <c r="AY149" s="87"/>
      <c r="AZ149" s="88"/>
      <c r="BA149" s="200"/>
      <c r="BB149" s="200"/>
      <c r="BC149" s="200"/>
      <c r="BD149" s="200"/>
      <c r="BE149" s="201"/>
      <c r="BF149" s="199"/>
      <c r="BG149" s="199"/>
      <c r="BH149" s="199"/>
      <c r="BI149" s="199"/>
      <c r="BJ149" s="199"/>
      <c r="BK149" s="199"/>
      <c r="BL149" s="199"/>
      <c r="BM149" s="199"/>
    </row>
    <row r="150" spans="49:65" x14ac:dyDescent="0.35">
      <c r="AW150" s="199"/>
      <c r="AX150" s="199"/>
      <c r="AY150" s="87"/>
      <c r="AZ150" s="88"/>
      <c r="BA150" s="200"/>
      <c r="BB150" s="200"/>
      <c r="BC150" s="200"/>
      <c r="BD150" s="200"/>
      <c r="BE150" s="201"/>
      <c r="BF150" s="199"/>
      <c r="BG150" s="199"/>
      <c r="BH150" s="199"/>
      <c r="BI150" s="199"/>
      <c r="BJ150" s="199"/>
      <c r="BK150" s="199"/>
      <c r="BL150" s="199"/>
      <c r="BM150" s="199"/>
    </row>
    <row r="151" spans="49:65" x14ac:dyDescent="0.35">
      <c r="AW151" s="199"/>
      <c r="AX151" s="199"/>
      <c r="AY151" s="87"/>
      <c r="AZ151" s="88"/>
      <c r="BA151" s="200"/>
      <c r="BB151" s="200"/>
      <c r="BC151" s="200"/>
      <c r="BD151" s="200"/>
      <c r="BE151" s="201"/>
      <c r="BF151" s="199"/>
      <c r="BG151" s="199"/>
      <c r="BH151" s="199"/>
      <c r="BI151" s="199"/>
      <c r="BJ151" s="199"/>
      <c r="BK151" s="199"/>
      <c r="BL151" s="199"/>
      <c r="BM151" s="199"/>
    </row>
    <row r="152" spans="49:65" x14ac:dyDescent="0.35">
      <c r="AW152" s="199"/>
      <c r="AX152" s="199"/>
      <c r="AY152" s="87"/>
      <c r="AZ152" s="88"/>
      <c r="BA152" s="200"/>
      <c r="BB152" s="200"/>
      <c r="BC152" s="200"/>
      <c r="BD152" s="200"/>
      <c r="BE152" s="201"/>
      <c r="BF152" s="199"/>
      <c r="BG152" s="199"/>
      <c r="BH152" s="199"/>
      <c r="BI152" s="199"/>
      <c r="BJ152" s="199"/>
      <c r="BK152" s="199"/>
      <c r="BL152" s="199"/>
      <c r="BM152" s="199"/>
    </row>
    <row r="153" spans="49:65" x14ac:dyDescent="0.35">
      <c r="AW153" s="199"/>
      <c r="AX153" s="199"/>
      <c r="AY153" s="87"/>
      <c r="AZ153" s="88"/>
      <c r="BA153" s="200"/>
      <c r="BB153" s="200"/>
      <c r="BC153" s="200"/>
      <c r="BD153" s="200"/>
      <c r="BE153" s="201"/>
      <c r="BF153" s="199"/>
      <c r="BG153" s="199"/>
      <c r="BH153" s="199"/>
      <c r="BI153" s="199"/>
      <c r="BJ153" s="199"/>
      <c r="BK153" s="199"/>
      <c r="BL153" s="199"/>
      <c r="BM153" s="199"/>
    </row>
    <row r="154" spans="49:65" x14ac:dyDescent="0.35">
      <c r="AW154" s="199"/>
      <c r="AX154" s="199"/>
      <c r="AY154" s="87"/>
      <c r="AZ154" s="88"/>
      <c r="BA154" s="200"/>
      <c r="BB154" s="200"/>
      <c r="BC154" s="200"/>
      <c r="BD154" s="200"/>
      <c r="BE154" s="201"/>
      <c r="BF154" s="199"/>
      <c r="BG154" s="199"/>
      <c r="BH154" s="199"/>
      <c r="BI154" s="199"/>
      <c r="BJ154" s="199"/>
      <c r="BK154" s="199"/>
      <c r="BL154" s="199"/>
      <c r="BM154" s="199"/>
    </row>
    <row r="155" spans="49:65" x14ac:dyDescent="0.35">
      <c r="AW155" s="199"/>
      <c r="AX155" s="199"/>
      <c r="AY155" s="87"/>
      <c r="AZ155" s="88"/>
      <c r="BA155" s="200"/>
      <c r="BB155" s="200"/>
      <c r="BC155" s="200"/>
      <c r="BD155" s="200"/>
      <c r="BE155" s="201"/>
      <c r="BF155" s="199"/>
      <c r="BG155" s="199"/>
      <c r="BH155" s="199"/>
      <c r="BI155" s="199"/>
      <c r="BJ155" s="199"/>
      <c r="BK155" s="199"/>
      <c r="BL155" s="199"/>
      <c r="BM155" s="199"/>
    </row>
    <row r="156" spans="49:65" x14ac:dyDescent="0.35">
      <c r="AW156" s="199"/>
      <c r="AX156" s="199"/>
      <c r="AY156" s="87"/>
      <c r="AZ156" s="88"/>
      <c r="BA156" s="200"/>
      <c r="BB156" s="200"/>
      <c r="BC156" s="200"/>
      <c r="BD156" s="200"/>
      <c r="BE156" s="201"/>
      <c r="BF156" s="199"/>
      <c r="BG156" s="199"/>
      <c r="BH156" s="199"/>
      <c r="BI156" s="199"/>
      <c r="BJ156" s="199"/>
      <c r="BK156" s="199"/>
      <c r="BL156" s="199"/>
      <c r="BM156" s="199"/>
    </row>
    <row r="157" spans="49:65" x14ac:dyDescent="0.35">
      <c r="AW157" s="199"/>
      <c r="AX157" s="199"/>
      <c r="AY157" s="87"/>
      <c r="AZ157" s="88"/>
      <c r="BA157" s="200"/>
      <c r="BB157" s="200"/>
      <c r="BC157" s="200"/>
      <c r="BD157" s="200"/>
      <c r="BE157" s="201"/>
      <c r="BF157" s="199"/>
      <c r="BG157" s="199"/>
      <c r="BH157" s="199"/>
      <c r="BI157" s="199"/>
      <c r="BJ157" s="199"/>
      <c r="BK157" s="199"/>
      <c r="BL157" s="199"/>
      <c r="BM157" s="199"/>
    </row>
    <row r="158" spans="49:65" x14ac:dyDescent="0.35">
      <c r="AW158" s="199"/>
      <c r="AX158" s="199"/>
      <c r="AY158" s="87"/>
      <c r="AZ158" s="88"/>
      <c r="BA158" s="200"/>
      <c r="BB158" s="200"/>
      <c r="BC158" s="200"/>
      <c r="BD158" s="200"/>
      <c r="BE158" s="201"/>
      <c r="BF158" s="199"/>
      <c r="BG158" s="199"/>
      <c r="BH158" s="199"/>
      <c r="BI158" s="199"/>
      <c r="BJ158" s="199"/>
      <c r="BK158" s="199"/>
      <c r="BL158" s="199"/>
      <c r="BM158" s="199"/>
    </row>
    <row r="159" spans="49:65" x14ac:dyDescent="0.35">
      <c r="AW159" s="199"/>
      <c r="AX159" s="199"/>
      <c r="AY159" s="87"/>
      <c r="AZ159" s="88"/>
      <c r="BA159" s="200"/>
      <c r="BB159" s="200"/>
      <c r="BC159" s="200"/>
      <c r="BD159" s="200"/>
      <c r="BE159" s="201"/>
      <c r="BF159" s="199"/>
      <c r="BG159" s="199"/>
      <c r="BH159" s="199"/>
      <c r="BI159" s="199"/>
      <c r="BJ159" s="199"/>
      <c r="BK159" s="199"/>
      <c r="BL159" s="199"/>
      <c r="BM159" s="199"/>
    </row>
    <row r="160" spans="49:65" x14ac:dyDescent="0.35">
      <c r="AW160" s="199"/>
      <c r="AX160" s="199"/>
      <c r="AY160" s="87"/>
      <c r="AZ160" s="88"/>
      <c r="BA160" s="200"/>
      <c r="BB160" s="200"/>
      <c r="BC160" s="200"/>
      <c r="BD160" s="200"/>
      <c r="BE160" s="201"/>
      <c r="BF160" s="199"/>
      <c r="BG160" s="199"/>
      <c r="BH160" s="199"/>
      <c r="BI160" s="199"/>
      <c r="BJ160" s="199"/>
      <c r="BK160" s="199"/>
      <c r="BL160" s="199"/>
      <c r="BM160" s="199"/>
    </row>
    <row r="161" spans="49:65" x14ac:dyDescent="0.35">
      <c r="AW161" s="199"/>
      <c r="AX161" s="199"/>
      <c r="AY161" s="87"/>
      <c r="AZ161" s="88"/>
      <c r="BA161" s="200"/>
      <c r="BB161" s="200"/>
      <c r="BC161" s="200"/>
      <c r="BD161" s="200"/>
      <c r="BE161" s="201"/>
      <c r="BF161" s="199"/>
      <c r="BG161" s="199"/>
      <c r="BH161" s="199"/>
      <c r="BI161" s="199"/>
      <c r="BJ161" s="199"/>
      <c r="BK161" s="199"/>
      <c r="BL161" s="199"/>
      <c r="BM161" s="199"/>
    </row>
    <row r="162" spans="49:65" x14ac:dyDescent="0.35">
      <c r="AW162" s="199"/>
      <c r="AX162" s="199"/>
      <c r="AY162" s="87"/>
      <c r="AZ162" s="88"/>
      <c r="BA162" s="200"/>
      <c r="BB162" s="200"/>
      <c r="BC162" s="200"/>
      <c r="BD162" s="200"/>
      <c r="BE162" s="201"/>
      <c r="BF162" s="199"/>
      <c r="BG162" s="199"/>
      <c r="BH162" s="199"/>
      <c r="BI162" s="199"/>
      <c r="BJ162" s="199"/>
      <c r="BK162" s="199"/>
      <c r="BL162" s="199"/>
      <c r="BM162" s="199"/>
    </row>
    <row r="163" spans="49:65" x14ac:dyDescent="0.35">
      <c r="AW163" s="199"/>
      <c r="AX163" s="199"/>
      <c r="AY163" s="87"/>
      <c r="AZ163" s="88"/>
      <c r="BA163" s="200"/>
      <c r="BB163" s="200"/>
      <c r="BC163" s="200"/>
      <c r="BD163" s="200"/>
      <c r="BE163" s="201"/>
      <c r="BF163" s="199"/>
      <c r="BG163" s="199"/>
      <c r="BH163" s="199"/>
      <c r="BI163" s="199"/>
      <c r="BJ163" s="199"/>
      <c r="BK163" s="199"/>
      <c r="BL163" s="199"/>
      <c r="BM163" s="199"/>
    </row>
    <row r="164" spans="49:65" x14ac:dyDescent="0.35">
      <c r="AW164" s="199"/>
      <c r="AX164" s="199"/>
      <c r="AY164" s="87"/>
      <c r="AZ164" s="88"/>
      <c r="BA164" s="200"/>
      <c r="BB164" s="200"/>
      <c r="BC164" s="200"/>
      <c r="BD164" s="200"/>
      <c r="BE164" s="201"/>
      <c r="BF164" s="199"/>
      <c r="BG164" s="199"/>
      <c r="BH164" s="199"/>
      <c r="BI164" s="199"/>
      <c r="BJ164" s="199"/>
      <c r="BK164" s="199"/>
      <c r="BL164" s="199"/>
      <c r="BM164" s="199"/>
    </row>
    <row r="165" spans="49:65" x14ac:dyDescent="0.35">
      <c r="AW165" s="199"/>
      <c r="AX165" s="199"/>
      <c r="AY165" s="87"/>
      <c r="AZ165" s="88"/>
      <c r="BA165" s="200"/>
      <c r="BB165" s="200"/>
      <c r="BC165" s="200"/>
      <c r="BD165" s="200"/>
      <c r="BE165" s="199"/>
      <c r="BF165" s="199"/>
      <c r="BG165" s="199"/>
      <c r="BH165" s="199"/>
      <c r="BI165" s="199"/>
      <c r="BJ165" s="199"/>
      <c r="BK165" s="199"/>
      <c r="BL165" s="199"/>
      <c r="BM165" s="199"/>
    </row>
    <row r="166" spans="49:65" x14ac:dyDescent="0.35">
      <c r="AW166" s="199"/>
      <c r="AX166" s="199"/>
      <c r="AY166" s="87"/>
      <c r="AZ166" s="88"/>
      <c r="BA166" s="200"/>
      <c r="BB166" s="200"/>
      <c r="BC166" s="200"/>
      <c r="BD166" s="200"/>
      <c r="BE166" s="201"/>
      <c r="BF166" s="199"/>
      <c r="BG166" s="199"/>
      <c r="BH166" s="199"/>
      <c r="BI166" s="199"/>
      <c r="BJ166" s="199"/>
      <c r="BK166" s="199"/>
      <c r="BL166" s="199"/>
      <c r="BM166" s="199"/>
    </row>
    <row r="167" spans="49:65" x14ac:dyDescent="0.35">
      <c r="AW167" s="199"/>
      <c r="AX167" s="199"/>
      <c r="AY167" s="87"/>
      <c r="AZ167" s="88"/>
      <c r="BA167" s="200"/>
      <c r="BB167" s="200"/>
      <c r="BC167" s="200"/>
      <c r="BD167" s="200"/>
      <c r="BE167" s="201"/>
      <c r="BF167" s="199"/>
      <c r="BG167" s="199"/>
      <c r="BH167" s="199"/>
      <c r="BI167" s="199"/>
      <c r="BJ167" s="199"/>
      <c r="BK167" s="199"/>
      <c r="BL167" s="199"/>
      <c r="BM167" s="199"/>
    </row>
    <row r="168" spans="49:65" x14ac:dyDescent="0.35">
      <c r="AW168" s="199"/>
      <c r="AX168" s="199"/>
      <c r="AY168" s="87"/>
      <c r="AZ168" s="88"/>
      <c r="BA168" s="200"/>
      <c r="BB168" s="200"/>
      <c r="BC168" s="200"/>
      <c r="BD168" s="200"/>
      <c r="BE168" s="201"/>
      <c r="BF168" s="199"/>
      <c r="BG168" s="199"/>
      <c r="BH168" s="199"/>
      <c r="BI168" s="199"/>
      <c r="BJ168" s="199"/>
      <c r="BK168" s="199"/>
      <c r="BL168" s="199"/>
      <c r="BM168" s="199"/>
    </row>
    <row r="169" spans="49:65" x14ac:dyDescent="0.35">
      <c r="AW169" s="199"/>
      <c r="AX169" s="199"/>
      <c r="AY169" s="87"/>
      <c r="AZ169" s="88"/>
      <c r="BA169" s="200"/>
      <c r="BB169" s="200"/>
      <c r="BC169" s="200"/>
      <c r="BD169" s="200"/>
      <c r="BE169" s="199"/>
      <c r="BF169" s="199"/>
      <c r="BG169" s="199"/>
      <c r="BH169" s="199"/>
      <c r="BI169" s="199"/>
      <c r="BJ169" s="199"/>
      <c r="BK169" s="199"/>
      <c r="BL169" s="199"/>
      <c r="BM169" s="199"/>
    </row>
    <row r="170" spans="49:65" x14ac:dyDescent="0.35">
      <c r="AW170" s="199"/>
      <c r="AX170" s="199"/>
      <c r="AY170" s="87"/>
      <c r="AZ170" s="88"/>
      <c r="BA170" s="200"/>
      <c r="BB170" s="200"/>
      <c r="BC170" s="200"/>
      <c r="BD170" s="200"/>
      <c r="BE170" s="201"/>
      <c r="BF170" s="199"/>
      <c r="BG170" s="199"/>
      <c r="BH170" s="199"/>
      <c r="BI170" s="199"/>
      <c r="BJ170" s="199"/>
      <c r="BK170" s="199"/>
      <c r="BL170" s="199"/>
      <c r="BM170" s="199"/>
    </row>
    <row r="171" spans="49:65" x14ac:dyDescent="0.35">
      <c r="AW171" s="199"/>
      <c r="AX171" s="199"/>
      <c r="AY171" s="87"/>
      <c r="AZ171" s="88"/>
      <c r="BA171" s="200"/>
      <c r="BB171" s="200"/>
      <c r="BC171" s="200"/>
      <c r="BD171" s="200"/>
      <c r="BE171" s="201"/>
      <c r="BF171" s="199"/>
      <c r="BG171" s="199"/>
      <c r="BH171" s="199"/>
      <c r="BI171" s="199"/>
      <c r="BJ171" s="199"/>
      <c r="BK171" s="199"/>
      <c r="BL171" s="199"/>
      <c r="BM171" s="199"/>
    </row>
    <row r="172" spans="49:65" x14ac:dyDescent="0.35">
      <c r="AW172" s="199"/>
      <c r="AX172" s="199"/>
      <c r="AY172" s="87"/>
      <c r="AZ172" s="88"/>
      <c r="BA172" s="200"/>
      <c r="BB172" s="200"/>
      <c r="BC172" s="200"/>
      <c r="BD172" s="200"/>
      <c r="BE172" s="201"/>
      <c r="BF172" s="199"/>
      <c r="BG172" s="199"/>
      <c r="BH172" s="199"/>
      <c r="BI172" s="199"/>
      <c r="BJ172" s="199"/>
      <c r="BK172" s="199"/>
      <c r="BL172" s="199"/>
      <c r="BM172" s="199"/>
    </row>
    <row r="173" spans="49:65" x14ac:dyDescent="0.35">
      <c r="AW173" s="199"/>
      <c r="AX173" s="199"/>
      <c r="AY173" s="87"/>
      <c r="AZ173" s="88"/>
      <c r="BA173" s="200"/>
      <c r="BB173" s="200"/>
      <c r="BC173" s="200"/>
      <c r="BD173" s="200"/>
      <c r="BE173" s="201"/>
      <c r="BF173" s="199"/>
      <c r="BG173" s="199"/>
      <c r="BH173" s="199"/>
      <c r="BI173" s="199"/>
      <c r="BJ173" s="199"/>
      <c r="BK173" s="199"/>
      <c r="BL173" s="199"/>
      <c r="BM173" s="199"/>
    </row>
    <row r="174" spans="49:65" x14ac:dyDescent="0.35">
      <c r="AW174" s="199"/>
      <c r="AX174" s="199"/>
      <c r="AY174" s="87"/>
      <c r="AZ174" s="88"/>
      <c r="BA174" s="200"/>
      <c r="BB174" s="200"/>
      <c r="BC174" s="200"/>
      <c r="BD174" s="200"/>
      <c r="BE174" s="201"/>
      <c r="BF174" s="199"/>
      <c r="BG174" s="199"/>
      <c r="BH174" s="199"/>
      <c r="BI174" s="199"/>
      <c r="BJ174" s="199"/>
      <c r="BK174" s="199"/>
      <c r="BL174" s="199"/>
      <c r="BM174" s="199"/>
    </row>
    <row r="175" spans="49:65" x14ac:dyDescent="0.35">
      <c r="AW175" s="199"/>
      <c r="AX175" s="199"/>
      <c r="AY175" s="87"/>
      <c r="AZ175" s="88"/>
      <c r="BA175" s="200"/>
      <c r="BB175" s="200"/>
      <c r="BC175" s="200"/>
      <c r="BD175" s="200"/>
      <c r="BE175" s="201"/>
      <c r="BF175" s="199"/>
      <c r="BG175" s="199"/>
      <c r="BH175" s="199"/>
      <c r="BI175" s="199"/>
      <c r="BJ175" s="199"/>
      <c r="BK175" s="199"/>
      <c r="BL175" s="199"/>
      <c r="BM175" s="199"/>
    </row>
    <row r="176" spans="49:65" x14ac:dyDescent="0.35">
      <c r="AW176" s="199"/>
      <c r="AX176" s="199"/>
      <c r="AY176" s="87"/>
      <c r="AZ176" s="88"/>
      <c r="BA176" s="200"/>
      <c r="BB176" s="200"/>
      <c r="BC176" s="200"/>
      <c r="BD176" s="200"/>
      <c r="BE176" s="201"/>
      <c r="BF176" s="199"/>
      <c r="BG176" s="199"/>
      <c r="BH176" s="199"/>
      <c r="BI176" s="199"/>
      <c r="BJ176" s="199"/>
      <c r="BK176" s="199"/>
      <c r="BL176" s="199"/>
      <c r="BM176" s="199"/>
    </row>
    <row r="177" spans="49:65" x14ac:dyDescent="0.35">
      <c r="AW177" s="199"/>
      <c r="AX177" s="199"/>
      <c r="AY177" s="87"/>
      <c r="AZ177" s="88"/>
      <c r="BA177" s="200"/>
      <c r="BB177" s="200"/>
      <c r="BC177" s="200"/>
      <c r="BD177" s="200"/>
      <c r="BE177" s="201"/>
      <c r="BF177" s="199"/>
      <c r="BG177" s="199"/>
      <c r="BH177" s="199"/>
      <c r="BI177" s="199"/>
      <c r="BJ177" s="199"/>
      <c r="BK177" s="199"/>
      <c r="BL177" s="199"/>
      <c r="BM177" s="199"/>
    </row>
    <row r="178" spans="49:65" x14ac:dyDescent="0.35">
      <c r="AW178" s="199"/>
      <c r="AX178" s="199"/>
      <c r="AY178" s="87"/>
      <c r="AZ178" s="88"/>
      <c r="BA178" s="200"/>
      <c r="BB178" s="200"/>
      <c r="BC178" s="200"/>
      <c r="BD178" s="200"/>
      <c r="BE178" s="201"/>
      <c r="BF178" s="199"/>
      <c r="BG178" s="199"/>
      <c r="BH178" s="199"/>
      <c r="BI178" s="199"/>
      <c r="BJ178" s="199"/>
      <c r="BK178" s="199"/>
      <c r="BL178" s="199"/>
      <c r="BM178" s="199"/>
    </row>
    <row r="179" spans="49:65" x14ac:dyDescent="0.35">
      <c r="AW179" s="199"/>
      <c r="AX179" s="199"/>
      <c r="AY179" s="87"/>
      <c r="AZ179" s="88"/>
      <c r="BA179" s="200"/>
      <c r="BB179" s="200"/>
      <c r="BC179" s="200"/>
      <c r="BD179" s="200"/>
      <c r="BE179" s="201"/>
      <c r="BF179" s="199"/>
      <c r="BG179" s="199"/>
      <c r="BH179" s="199"/>
      <c r="BI179" s="199"/>
      <c r="BJ179" s="199"/>
      <c r="BK179" s="199"/>
      <c r="BL179" s="199"/>
      <c r="BM179" s="199"/>
    </row>
    <row r="180" spans="49:65" x14ac:dyDescent="0.35">
      <c r="AW180" s="199"/>
      <c r="AX180" s="199"/>
      <c r="AY180" s="87"/>
      <c r="AZ180" s="88"/>
      <c r="BA180" s="200"/>
      <c r="BB180" s="200"/>
      <c r="BC180" s="200"/>
      <c r="BD180" s="200"/>
      <c r="BE180" s="201"/>
      <c r="BF180" s="199"/>
      <c r="BG180" s="199"/>
      <c r="BH180" s="199"/>
      <c r="BI180" s="199"/>
      <c r="BJ180" s="199"/>
      <c r="BK180" s="199"/>
      <c r="BL180" s="199"/>
      <c r="BM180" s="199"/>
    </row>
    <row r="181" spans="49:65" x14ac:dyDescent="0.35">
      <c r="AW181" s="199"/>
      <c r="AX181" s="199"/>
      <c r="AY181" s="87"/>
      <c r="AZ181" s="88"/>
      <c r="BA181" s="200"/>
      <c r="BB181" s="200"/>
      <c r="BC181" s="200"/>
      <c r="BD181" s="200"/>
      <c r="BE181" s="201"/>
      <c r="BF181" s="199"/>
      <c r="BG181" s="199"/>
      <c r="BH181" s="199"/>
      <c r="BI181" s="199"/>
      <c r="BJ181" s="199"/>
      <c r="BK181" s="199"/>
      <c r="BL181" s="199"/>
      <c r="BM181" s="199"/>
    </row>
    <row r="182" spans="49:65" x14ac:dyDescent="0.35">
      <c r="AW182" s="199"/>
      <c r="AX182" s="199"/>
      <c r="AY182" s="87"/>
      <c r="AZ182" s="88"/>
      <c r="BA182" s="200"/>
      <c r="BB182" s="200"/>
      <c r="BC182" s="200"/>
      <c r="BD182" s="200"/>
      <c r="BE182" s="201"/>
      <c r="BF182" s="199"/>
      <c r="BG182" s="199"/>
      <c r="BH182" s="199"/>
      <c r="BI182" s="199"/>
      <c r="BJ182" s="199"/>
      <c r="BK182" s="199"/>
      <c r="BL182" s="199"/>
      <c r="BM182" s="199"/>
    </row>
    <row r="183" spans="49:65" x14ac:dyDescent="0.35">
      <c r="AW183" s="199"/>
      <c r="AX183" s="199"/>
      <c r="AY183" s="87"/>
      <c r="AZ183" s="88"/>
      <c r="BA183" s="200"/>
      <c r="BB183" s="200"/>
      <c r="BC183" s="200"/>
      <c r="BD183" s="200"/>
      <c r="BE183" s="201"/>
      <c r="BF183" s="199"/>
      <c r="BG183" s="199"/>
      <c r="BH183" s="199"/>
      <c r="BI183" s="199"/>
      <c r="BJ183" s="199"/>
      <c r="BK183" s="199"/>
      <c r="BL183" s="199"/>
      <c r="BM183" s="199"/>
    </row>
    <row r="184" spans="49:65" x14ac:dyDescent="0.35">
      <c r="AW184" s="199"/>
      <c r="AX184" s="199"/>
      <c r="AY184" s="87"/>
      <c r="AZ184" s="88"/>
      <c r="BA184" s="200"/>
      <c r="BB184" s="200"/>
      <c r="BC184" s="200"/>
      <c r="BD184" s="200"/>
      <c r="BE184" s="201"/>
      <c r="BF184" s="199"/>
      <c r="BG184" s="199"/>
      <c r="BH184" s="199"/>
      <c r="BI184" s="199"/>
      <c r="BJ184" s="199"/>
      <c r="BK184" s="199"/>
      <c r="BL184" s="199"/>
      <c r="BM184" s="199"/>
    </row>
    <row r="185" spans="49:65" x14ac:dyDescent="0.35">
      <c r="AW185" s="199"/>
      <c r="AX185" s="199"/>
      <c r="AY185" s="87"/>
      <c r="AZ185" s="88"/>
      <c r="BA185" s="200"/>
      <c r="BB185" s="200"/>
      <c r="BC185" s="200"/>
      <c r="BD185" s="200"/>
      <c r="BE185" s="201"/>
      <c r="BF185" s="199"/>
      <c r="BG185" s="199"/>
      <c r="BH185" s="199"/>
      <c r="BI185" s="199"/>
      <c r="BJ185" s="199"/>
      <c r="BK185" s="199"/>
      <c r="BL185" s="199"/>
      <c r="BM185" s="199"/>
    </row>
    <row r="186" spans="49:65" x14ac:dyDescent="0.35">
      <c r="AW186" s="199"/>
      <c r="AX186" s="199"/>
      <c r="AY186" s="87"/>
      <c r="AZ186" s="88"/>
      <c r="BA186" s="200"/>
      <c r="BB186" s="200"/>
      <c r="BC186" s="200"/>
      <c r="BD186" s="200"/>
      <c r="BE186" s="201"/>
      <c r="BF186" s="199"/>
      <c r="BG186" s="199"/>
      <c r="BH186" s="199"/>
      <c r="BI186" s="199"/>
      <c r="BJ186" s="199"/>
      <c r="BK186" s="199"/>
      <c r="BL186" s="199"/>
      <c r="BM186" s="199"/>
    </row>
    <row r="187" spans="49:65" x14ac:dyDescent="0.35">
      <c r="AW187" s="199"/>
      <c r="AX187" s="199"/>
      <c r="AY187" s="87"/>
      <c r="AZ187" s="88"/>
      <c r="BA187" s="200"/>
      <c r="BB187" s="200"/>
      <c r="BC187" s="200"/>
      <c r="BD187" s="200"/>
      <c r="BE187" s="201"/>
      <c r="BF187" s="199"/>
      <c r="BG187" s="199"/>
      <c r="BH187" s="199"/>
      <c r="BI187" s="199"/>
      <c r="BJ187" s="199"/>
      <c r="BK187" s="199"/>
      <c r="BL187" s="199"/>
      <c r="BM187" s="199"/>
    </row>
    <row r="188" spans="49:65" x14ac:dyDescent="0.35">
      <c r="AW188" s="199"/>
      <c r="AX188" s="199"/>
      <c r="AY188" s="87"/>
      <c r="AZ188" s="88"/>
      <c r="BA188" s="200"/>
      <c r="BB188" s="200"/>
      <c r="BC188" s="200"/>
      <c r="BD188" s="200"/>
      <c r="BE188" s="201"/>
      <c r="BF188" s="199"/>
      <c r="BG188" s="199"/>
      <c r="BH188" s="199"/>
      <c r="BI188" s="199"/>
      <c r="BJ188" s="199"/>
      <c r="BK188" s="199"/>
      <c r="BL188" s="199"/>
      <c r="BM188" s="199"/>
    </row>
    <row r="189" spans="49:65" x14ac:dyDescent="0.35">
      <c r="AW189" s="199"/>
      <c r="AX189" s="199"/>
      <c r="AY189" s="87"/>
      <c r="AZ189" s="88"/>
      <c r="BA189" s="200"/>
      <c r="BB189" s="200"/>
      <c r="BC189" s="200"/>
      <c r="BD189" s="200"/>
      <c r="BE189" s="201"/>
      <c r="BF189" s="199"/>
      <c r="BG189" s="199"/>
      <c r="BH189" s="199"/>
      <c r="BI189" s="199"/>
      <c r="BJ189" s="199"/>
      <c r="BK189" s="199"/>
      <c r="BL189" s="199"/>
      <c r="BM189" s="199"/>
    </row>
    <row r="190" spans="49:65" x14ac:dyDescent="0.35">
      <c r="AW190" s="199"/>
      <c r="AX190" s="199"/>
      <c r="AY190" s="87"/>
      <c r="AZ190" s="88"/>
      <c r="BA190" s="200"/>
      <c r="BB190" s="200"/>
      <c r="BC190" s="200"/>
      <c r="BD190" s="200"/>
      <c r="BE190" s="201"/>
      <c r="BF190" s="199"/>
      <c r="BG190" s="199"/>
      <c r="BH190" s="199"/>
      <c r="BI190" s="199"/>
      <c r="BJ190" s="199"/>
      <c r="BK190" s="199"/>
      <c r="BL190" s="199"/>
      <c r="BM190" s="199"/>
    </row>
    <row r="191" spans="49:65" x14ac:dyDescent="0.35">
      <c r="AW191" s="199"/>
      <c r="AX191" s="199"/>
      <c r="AY191" s="87"/>
      <c r="AZ191" s="88"/>
      <c r="BA191" s="200"/>
      <c r="BB191" s="200"/>
      <c r="BC191" s="200"/>
      <c r="BD191" s="200"/>
      <c r="BE191" s="201"/>
      <c r="BF191" s="199"/>
      <c r="BG191" s="199"/>
      <c r="BH191" s="199"/>
      <c r="BI191" s="199"/>
      <c r="BJ191" s="199"/>
      <c r="BK191" s="199"/>
      <c r="BL191" s="199"/>
      <c r="BM191" s="199"/>
    </row>
    <row r="192" spans="49:65" x14ac:dyDescent="0.35">
      <c r="AW192" s="199"/>
      <c r="AX192" s="199"/>
      <c r="AY192" s="87"/>
      <c r="AZ192" s="88"/>
      <c r="BA192" s="200"/>
      <c r="BB192" s="200"/>
      <c r="BC192" s="200"/>
      <c r="BD192" s="200"/>
      <c r="BE192" s="201"/>
      <c r="BF192" s="199"/>
      <c r="BG192" s="199"/>
      <c r="BH192" s="199"/>
      <c r="BI192" s="199"/>
      <c r="BJ192" s="199"/>
      <c r="BK192" s="199"/>
      <c r="BL192" s="199"/>
      <c r="BM192" s="199"/>
    </row>
    <row r="193" spans="49:65" x14ac:dyDescent="0.35">
      <c r="AW193" s="199"/>
      <c r="AX193" s="199"/>
      <c r="AY193" s="87"/>
      <c r="AZ193" s="88"/>
      <c r="BA193" s="200"/>
      <c r="BB193" s="200"/>
      <c r="BC193" s="200"/>
      <c r="BD193" s="200"/>
      <c r="BE193" s="201"/>
      <c r="BF193" s="199"/>
      <c r="BG193" s="199"/>
      <c r="BH193" s="199"/>
      <c r="BI193" s="199"/>
      <c r="BJ193" s="199"/>
      <c r="BK193" s="199"/>
      <c r="BL193" s="199"/>
      <c r="BM193" s="199"/>
    </row>
    <row r="194" spans="49:65" x14ac:dyDescent="0.35">
      <c r="AW194" s="199"/>
      <c r="AX194" s="199"/>
      <c r="AY194" s="87"/>
      <c r="AZ194" s="88"/>
      <c r="BA194" s="200"/>
      <c r="BB194" s="200"/>
      <c r="BC194" s="200"/>
      <c r="BD194" s="200"/>
      <c r="BE194" s="201"/>
      <c r="BF194" s="199"/>
      <c r="BG194" s="199"/>
      <c r="BH194" s="199"/>
      <c r="BI194" s="199"/>
      <c r="BJ194" s="199"/>
      <c r="BK194" s="199"/>
      <c r="BL194" s="199"/>
      <c r="BM194" s="199"/>
    </row>
    <row r="195" spans="49:65" x14ac:dyDescent="0.35">
      <c r="AW195" s="199"/>
      <c r="AX195" s="199"/>
      <c r="AY195" s="87"/>
      <c r="AZ195" s="88"/>
      <c r="BA195" s="200"/>
      <c r="BB195" s="200"/>
      <c r="BC195" s="200"/>
      <c r="BD195" s="200"/>
      <c r="BE195" s="201"/>
      <c r="BF195" s="199"/>
      <c r="BG195" s="199"/>
      <c r="BH195" s="199"/>
      <c r="BI195" s="199"/>
      <c r="BJ195" s="199"/>
      <c r="BK195" s="199"/>
      <c r="BL195" s="199"/>
      <c r="BM195" s="199"/>
    </row>
    <row r="196" spans="49:65" x14ac:dyDescent="0.35">
      <c r="AW196" s="199"/>
      <c r="AX196" s="199"/>
      <c r="AY196" s="87"/>
      <c r="AZ196" s="88"/>
      <c r="BA196" s="200"/>
      <c r="BB196" s="200"/>
      <c r="BC196" s="200"/>
      <c r="BD196" s="200"/>
      <c r="BE196" s="201"/>
      <c r="BF196" s="199"/>
      <c r="BG196" s="199"/>
      <c r="BH196" s="199"/>
      <c r="BI196" s="199"/>
      <c r="BJ196" s="199"/>
      <c r="BK196" s="199"/>
      <c r="BL196" s="199"/>
      <c r="BM196" s="199"/>
    </row>
    <row r="197" spans="49:65" x14ac:dyDescent="0.35">
      <c r="AW197" s="199"/>
      <c r="AX197" s="199"/>
      <c r="AY197" s="87"/>
      <c r="AZ197" s="88"/>
      <c r="BA197" s="200"/>
      <c r="BB197" s="200"/>
      <c r="BC197" s="200"/>
      <c r="BD197" s="200"/>
      <c r="BE197" s="201"/>
      <c r="BF197" s="199"/>
      <c r="BG197" s="199"/>
      <c r="BH197" s="199"/>
      <c r="BI197" s="199"/>
      <c r="BJ197" s="199"/>
      <c r="BK197" s="199"/>
      <c r="BL197" s="199"/>
      <c r="BM197" s="199"/>
    </row>
    <row r="198" spans="49:65" x14ac:dyDescent="0.35">
      <c r="AW198" s="199"/>
      <c r="AX198" s="199"/>
      <c r="AY198" s="87"/>
      <c r="AZ198" s="88"/>
      <c r="BA198" s="200"/>
      <c r="BB198" s="200"/>
      <c r="BC198" s="200"/>
      <c r="BD198" s="200"/>
      <c r="BE198" s="201"/>
      <c r="BF198" s="199"/>
      <c r="BG198" s="199"/>
      <c r="BH198" s="199"/>
      <c r="BI198" s="199"/>
      <c r="BJ198" s="199"/>
      <c r="BK198" s="199"/>
      <c r="BL198" s="199"/>
      <c r="BM198" s="199"/>
    </row>
    <row r="199" spans="49:65" x14ac:dyDescent="0.35">
      <c r="AW199" s="199"/>
      <c r="AX199" s="199"/>
      <c r="AY199" s="87"/>
      <c r="AZ199" s="88"/>
      <c r="BA199" s="200"/>
      <c r="BB199" s="200"/>
      <c r="BC199" s="200"/>
      <c r="BD199" s="200"/>
      <c r="BE199" s="201"/>
      <c r="BF199" s="199"/>
      <c r="BG199" s="199"/>
      <c r="BH199" s="199"/>
      <c r="BI199" s="199"/>
      <c r="BJ199" s="199"/>
      <c r="BK199" s="199"/>
      <c r="BL199" s="199"/>
      <c r="BM199" s="199"/>
    </row>
    <row r="200" spans="49:65" x14ac:dyDescent="0.35">
      <c r="AW200" s="199"/>
      <c r="AX200" s="199"/>
      <c r="AY200" s="87"/>
      <c r="AZ200" s="88"/>
      <c r="BA200" s="200"/>
      <c r="BB200" s="200"/>
      <c r="BC200" s="200"/>
      <c r="BD200" s="200"/>
      <c r="BE200" s="201"/>
      <c r="BF200" s="199"/>
      <c r="BG200" s="199"/>
      <c r="BH200" s="199"/>
      <c r="BI200" s="199"/>
      <c r="BJ200" s="199"/>
      <c r="BK200" s="199"/>
      <c r="BL200" s="199"/>
      <c r="BM200" s="199"/>
    </row>
    <row r="201" spans="49:65" x14ac:dyDescent="0.35">
      <c r="AW201" s="199"/>
      <c r="AX201" s="199"/>
      <c r="AY201" s="87"/>
      <c r="AZ201" s="88"/>
      <c r="BA201" s="200"/>
      <c r="BB201" s="200"/>
      <c r="BC201" s="200"/>
      <c r="BD201" s="200"/>
      <c r="BE201" s="201"/>
      <c r="BF201" s="199"/>
      <c r="BG201" s="199"/>
      <c r="BH201" s="199"/>
      <c r="BI201" s="199"/>
      <c r="BJ201" s="199"/>
      <c r="BK201" s="199"/>
      <c r="BL201" s="199"/>
      <c r="BM201" s="199"/>
    </row>
    <row r="202" spans="49:65" x14ac:dyDescent="0.35">
      <c r="AW202" s="199"/>
      <c r="AX202" s="199"/>
      <c r="AY202" s="87"/>
      <c r="AZ202" s="88"/>
      <c r="BA202" s="200"/>
      <c r="BB202" s="200"/>
      <c r="BC202" s="200"/>
      <c r="BD202" s="200"/>
      <c r="BE202" s="201"/>
      <c r="BF202" s="199"/>
      <c r="BG202" s="199"/>
      <c r="BH202" s="199"/>
      <c r="BI202" s="199"/>
      <c r="BJ202" s="199"/>
      <c r="BK202" s="199"/>
      <c r="BL202" s="199"/>
      <c r="BM202" s="199"/>
    </row>
    <row r="203" spans="49:65" x14ac:dyDescent="0.35">
      <c r="AW203" s="199"/>
      <c r="AX203" s="199"/>
      <c r="AY203" s="87"/>
      <c r="AZ203" s="88"/>
      <c r="BA203" s="200"/>
      <c r="BB203" s="200"/>
      <c r="BC203" s="200"/>
      <c r="BD203" s="200"/>
      <c r="BE203" s="201"/>
      <c r="BF203" s="199"/>
      <c r="BG203" s="199"/>
      <c r="BH203" s="199"/>
      <c r="BI203" s="199"/>
      <c r="BJ203" s="199"/>
      <c r="BK203" s="199"/>
      <c r="BL203" s="199"/>
      <c r="BM203" s="199"/>
    </row>
    <row r="204" spans="49:65" x14ac:dyDescent="0.35">
      <c r="AW204" s="199"/>
      <c r="AX204" s="199"/>
      <c r="AY204" s="87"/>
      <c r="AZ204" s="88"/>
      <c r="BA204" s="200"/>
      <c r="BB204" s="200"/>
      <c r="BC204" s="200"/>
      <c r="BD204" s="200"/>
      <c r="BE204" s="201"/>
      <c r="BF204" s="199"/>
      <c r="BG204" s="199"/>
      <c r="BH204" s="199"/>
      <c r="BI204" s="199"/>
      <c r="BJ204" s="199"/>
      <c r="BK204" s="199"/>
      <c r="BL204" s="199"/>
      <c r="BM204" s="199"/>
    </row>
    <row r="205" spans="49:65" x14ac:dyDescent="0.35">
      <c r="AW205" s="199"/>
      <c r="AX205" s="199"/>
      <c r="AY205" s="87"/>
      <c r="AZ205" s="88"/>
      <c r="BA205" s="200"/>
      <c r="BB205" s="200"/>
      <c r="BC205" s="200"/>
      <c r="BD205" s="200"/>
      <c r="BE205" s="201"/>
      <c r="BF205" s="199"/>
      <c r="BG205" s="199"/>
      <c r="BH205" s="199"/>
      <c r="BI205" s="199"/>
      <c r="BJ205" s="199"/>
      <c r="BK205" s="199"/>
      <c r="BL205" s="199"/>
      <c r="BM205" s="199"/>
    </row>
    <row r="206" spans="49:65" x14ac:dyDescent="0.35">
      <c r="AW206" s="199"/>
      <c r="AX206" s="199"/>
      <c r="AY206" s="87"/>
      <c r="AZ206" s="88"/>
      <c r="BA206" s="200"/>
      <c r="BB206" s="200"/>
      <c r="BC206" s="200"/>
      <c r="BD206" s="200"/>
      <c r="BE206" s="201"/>
      <c r="BF206" s="199"/>
      <c r="BG206" s="199"/>
      <c r="BH206" s="199"/>
      <c r="BI206" s="199"/>
      <c r="BJ206" s="199"/>
      <c r="BK206" s="199"/>
      <c r="BL206" s="199"/>
      <c r="BM206" s="199"/>
    </row>
    <row r="207" spans="49:65" x14ac:dyDescent="0.35">
      <c r="AW207" s="199"/>
      <c r="AX207" s="199"/>
      <c r="AY207" s="87"/>
      <c r="AZ207" s="88"/>
      <c r="BA207" s="200"/>
      <c r="BB207" s="200"/>
      <c r="BC207" s="200"/>
      <c r="BD207" s="200"/>
      <c r="BE207" s="201"/>
      <c r="BF207" s="199"/>
      <c r="BG207" s="199"/>
      <c r="BH207" s="199"/>
      <c r="BI207" s="199"/>
      <c r="BJ207" s="199"/>
      <c r="BK207" s="199"/>
      <c r="BL207" s="199"/>
      <c r="BM207" s="199"/>
    </row>
    <row r="208" spans="49:65" x14ac:dyDescent="0.35">
      <c r="AW208" s="199"/>
      <c r="AX208" s="199"/>
      <c r="AY208" s="87"/>
      <c r="AZ208" s="88"/>
      <c r="BA208" s="200"/>
      <c r="BB208" s="200"/>
      <c r="BC208" s="200"/>
      <c r="BD208" s="200"/>
      <c r="BE208" s="201"/>
      <c r="BF208" s="199"/>
      <c r="BG208" s="199"/>
      <c r="BH208" s="199"/>
      <c r="BI208" s="199"/>
      <c r="BJ208" s="199"/>
      <c r="BK208" s="199"/>
      <c r="BL208" s="199"/>
      <c r="BM208" s="199"/>
    </row>
    <row r="209" spans="49:65" x14ac:dyDescent="0.35">
      <c r="AW209" s="199"/>
      <c r="AX209" s="199"/>
      <c r="AY209" s="87"/>
      <c r="AZ209" s="88"/>
      <c r="BA209" s="200"/>
      <c r="BB209" s="200"/>
      <c r="BC209" s="200"/>
      <c r="BD209" s="200"/>
      <c r="BE209" s="201"/>
      <c r="BF209" s="199"/>
      <c r="BG209" s="199"/>
      <c r="BH209" s="199"/>
      <c r="BI209" s="199"/>
      <c r="BJ209" s="199"/>
      <c r="BK209" s="199"/>
      <c r="BL209" s="199"/>
      <c r="BM209" s="199"/>
    </row>
    <row r="210" spans="49:65" x14ac:dyDescent="0.35">
      <c r="AW210" s="199"/>
      <c r="AX210" s="199"/>
      <c r="AY210" s="87"/>
      <c r="AZ210" s="88"/>
      <c r="BA210" s="200"/>
      <c r="BB210" s="200"/>
      <c r="BC210" s="200"/>
      <c r="BD210" s="200"/>
      <c r="BE210" s="201"/>
      <c r="BF210" s="199"/>
      <c r="BG210" s="199"/>
      <c r="BH210" s="199"/>
      <c r="BI210" s="199"/>
      <c r="BJ210" s="199"/>
      <c r="BK210" s="199"/>
      <c r="BL210" s="199"/>
      <c r="BM210" s="199"/>
    </row>
    <row r="211" spans="49:65" x14ac:dyDescent="0.35">
      <c r="AW211" s="199"/>
      <c r="AX211" s="199"/>
      <c r="AY211" s="87"/>
      <c r="AZ211" s="88"/>
      <c r="BA211" s="200"/>
      <c r="BB211" s="200"/>
      <c r="BC211" s="200"/>
      <c r="BD211" s="200"/>
      <c r="BE211" s="201"/>
      <c r="BF211" s="199"/>
      <c r="BG211" s="199"/>
      <c r="BH211" s="199"/>
      <c r="BI211" s="199"/>
      <c r="BJ211" s="199"/>
      <c r="BK211" s="199"/>
      <c r="BL211" s="199"/>
      <c r="BM211" s="199"/>
    </row>
    <row r="212" spans="49:65" x14ac:dyDescent="0.35">
      <c r="AW212" s="199"/>
      <c r="AX212" s="199"/>
      <c r="AY212" s="87"/>
      <c r="AZ212" s="88"/>
      <c r="BA212" s="200"/>
      <c r="BB212" s="200"/>
      <c r="BC212" s="200"/>
      <c r="BD212" s="200"/>
      <c r="BE212" s="201"/>
      <c r="BF212" s="199"/>
      <c r="BG212" s="199"/>
      <c r="BH212" s="199"/>
      <c r="BI212" s="199"/>
      <c r="BJ212" s="199"/>
      <c r="BK212" s="199"/>
      <c r="BL212" s="199"/>
      <c r="BM212" s="199"/>
    </row>
    <row r="213" spans="49:65" x14ac:dyDescent="0.35">
      <c r="AW213" s="199"/>
      <c r="AX213" s="199"/>
      <c r="AY213" s="87"/>
      <c r="AZ213" s="88"/>
      <c r="BA213" s="200"/>
      <c r="BB213" s="200"/>
      <c r="BC213" s="200"/>
      <c r="BD213" s="200"/>
      <c r="BE213" s="201"/>
      <c r="BF213" s="199"/>
      <c r="BG213" s="199"/>
      <c r="BH213" s="199"/>
      <c r="BI213" s="199"/>
      <c r="BJ213" s="199"/>
      <c r="BK213" s="199"/>
      <c r="BL213" s="199"/>
      <c r="BM213" s="199"/>
    </row>
    <row r="214" spans="49:65" x14ac:dyDescent="0.35">
      <c r="AW214" s="199"/>
      <c r="AX214" s="199"/>
      <c r="AY214" s="87"/>
      <c r="AZ214" s="88"/>
      <c r="BA214" s="200"/>
      <c r="BB214" s="200"/>
      <c r="BC214" s="200"/>
      <c r="BD214" s="200"/>
      <c r="BE214" s="201"/>
      <c r="BF214" s="199"/>
      <c r="BG214" s="199"/>
      <c r="BH214" s="199"/>
      <c r="BI214" s="199"/>
      <c r="BJ214" s="199"/>
      <c r="BK214" s="199"/>
      <c r="BL214" s="199"/>
      <c r="BM214" s="199"/>
    </row>
    <row r="215" spans="49:65" x14ac:dyDescent="0.35">
      <c r="AW215" s="199"/>
      <c r="AX215" s="199"/>
      <c r="AY215" s="87"/>
      <c r="AZ215" s="88"/>
      <c r="BA215" s="200"/>
      <c r="BB215" s="200"/>
      <c r="BC215" s="200"/>
      <c r="BD215" s="200"/>
      <c r="BE215" s="201"/>
      <c r="BF215" s="199"/>
      <c r="BG215" s="199"/>
      <c r="BH215" s="199"/>
      <c r="BI215" s="199"/>
      <c r="BJ215" s="199"/>
      <c r="BK215" s="199"/>
      <c r="BL215" s="199"/>
      <c r="BM215" s="199"/>
    </row>
    <row r="216" spans="49:65" x14ac:dyDescent="0.35">
      <c r="AW216" s="199"/>
      <c r="AX216" s="199"/>
      <c r="AY216" s="87"/>
      <c r="AZ216" s="88"/>
      <c r="BA216" s="200"/>
      <c r="BB216" s="200"/>
      <c r="BC216" s="200"/>
      <c r="BD216" s="200"/>
      <c r="BE216" s="201"/>
      <c r="BF216" s="199"/>
      <c r="BG216" s="199"/>
      <c r="BH216" s="199"/>
      <c r="BI216" s="199"/>
      <c r="BJ216" s="199"/>
      <c r="BK216" s="199"/>
      <c r="BL216" s="199"/>
      <c r="BM216" s="199"/>
    </row>
    <row r="217" spans="49:65" x14ac:dyDescent="0.35">
      <c r="AW217" s="199"/>
      <c r="AX217" s="199"/>
      <c r="AY217" s="87"/>
      <c r="AZ217" s="88"/>
      <c r="BA217" s="200"/>
      <c r="BB217" s="200"/>
      <c r="BC217" s="200"/>
      <c r="BD217" s="200"/>
      <c r="BE217" s="201"/>
      <c r="BF217" s="199"/>
      <c r="BG217" s="199"/>
      <c r="BH217" s="199"/>
      <c r="BI217" s="199"/>
      <c r="BJ217" s="199"/>
      <c r="BK217" s="199"/>
      <c r="BL217" s="199"/>
      <c r="BM217" s="199"/>
    </row>
    <row r="218" spans="49:65" x14ac:dyDescent="0.35">
      <c r="AW218" s="199"/>
      <c r="AX218" s="199"/>
      <c r="AY218" s="87"/>
      <c r="AZ218" s="88"/>
      <c r="BA218" s="200"/>
      <c r="BB218" s="200"/>
      <c r="BC218" s="200"/>
      <c r="BD218" s="200"/>
      <c r="BE218" s="201"/>
      <c r="BF218" s="199"/>
      <c r="BG218" s="199"/>
      <c r="BH218" s="199"/>
      <c r="BI218" s="199"/>
      <c r="BJ218" s="199"/>
      <c r="BK218" s="199"/>
      <c r="BL218" s="199"/>
      <c r="BM218" s="199"/>
    </row>
    <row r="219" spans="49:65" x14ac:dyDescent="0.35">
      <c r="AW219" s="199"/>
      <c r="AX219" s="199"/>
      <c r="AY219" s="87"/>
      <c r="AZ219" s="88"/>
      <c r="BA219" s="200"/>
      <c r="BB219" s="200"/>
      <c r="BC219" s="200"/>
      <c r="BD219" s="200"/>
      <c r="BE219" s="201"/>
      <c r="BF219" s="199"/>
      <c r="BG219" s="199"/>
      <c r="BH219" s="199"/>
      <c r="BI219" s="199"/>
      <c r="BJ219" s="199"/>
      <c r="BK219" s="199"/>
      <c r="BL219" s="199"/>
      <c r="BM219" s="199"/>
    </row>
    <row r="220" spans="49:65" x14ac:dyDescent="0.35">
      <c r="AW220" s="199"/>
      <c r="AX220" s="199"/>
      <c r="AY220" s="87"/>
      <c r="AZ220" s="88"/>
      <c r="BA220" s="200"/>
      <c r="BB220" s="200"/>
      <c r="BC220" s="200"/>
      <c r="BD220" s="200"/>
      <c r="BE220" s="201"/>
      <c r="BF220" s="199"/>
      <c r="BG220" s="199"/>
      <c r="BH220" s="199"/>
      <c r="BI220" s="199"/>
      <c r="BJ220" s="199"/>
      <c r="BK220" s="199"/>
      <c r="BL220" s="199"/>
      <c r="BM220" s="199"/>
    </row>
    <row r="221" spans="49:65" x14ac:dyDescent="0.35">
      <c r="AW221" s="199"/>
      <c r="AX221" s="199"/>
      <c r="AY221" s="87"/>
      <c r="AZ221" s="88"/>
      <c r="BA221" s="200"/>
      <c r="BB221" s="200"/>
      <c r="BC221" s="200"/>
      <c r="BD221" s="200"/>
      <c r="BE221" s="201"/>
      <c r="BF221" s="199"/>
      <c r="BG221" s="199"/>
      <c r="BH221" s="199"/>
      <c r="BI221" s="199"/>
      <c r="BJ221" s="199"/>
      <c r="BK221" s="199"/>
      <c r="BL221" s="199"/>
      <c r="BM221" s="199"/>
    </row>
    <row r="222" spans="49:65" x14ac:dyDescent="0.35">
      <c r="AW222" s="199"/>
      <c r="AX222" s="199"/>
      <c r="AY222" s="87"/>
      <c r="AZ222" s="88"/>
      <c r="BA222" s="200"/>
      <c r="BB222" s="200"/>
      <c r="BC222" s="200"/>
      <c r="BD222" s="200"/>
      <c r="BE222" s="201"/>
      <c r="BF222" s="199"/>
      <c r="BG222" s="199"/>
      <c r="BH222" s="199"/>
      <c r="BI222" s="199"/>
      <c r="BJ222" s="199"/>
      <c r="BK222" s="199"/>
      <c r="BL222" s="199"/>
      <c r="BM222" s="199"/>
    </row>
    <row r="223" spans="49:65" x14ac:dyDescent="0.35">
      <c r="AW223" s="199"/>
      <c r="AX223" s="199"/>
      <c r="AY223" s="87"/>
      <c r="AZ223" s="88"/>
      <c r="BA223" s="200"/>
      <c r="BB223" s="200"/>
      <c r="BC223" s="200"/>
      <c r="BD223" s="200"/>
      <c r="BE223" s="201"/>
      <c r="BF223" s="199"/>
      <c r="BG223" s="199"/>
      <c r="BH223" s="199"/>
      <c r="BI223" s="199"/>
      <c r="BJ223" s="199"/>
      <c r="BK223" s="199"/>
      <c r="BL223" s="199"/>
      <c r="BM223" s="199"/>
    </row>
    <row r="224" spans="49:65" x14ac:dyDescent="0.35">
      <c r="AW224" s="199"/>
      <c r="AX224" s="199"/>
      <c r="AY224" s="87"/>
      <c r="AZ224" s="88"/>
      <c r="BA224" s="200"/>
      <c r="BB224" s="200"/>
      <c r="BC224" s="200"/>
      <c r="BD224" s="200"/>
      <c r="BE224" s="201"/>
      <c r="BF224" s="199"/>
      <c r="BG224" s="199"/>
      <c r="BH224" s="199"/>
      <c r="BI224" s="199"/>
      <c r="BJ224" s="199"/>
      <c r="BK224" s="199"/>
      <c r="BL224" s="199"/>
      <c r="BM224" s="199"/>
    </row>
    <row r="225" spans="49:65" x14ac:dyDescent="0.35">
      <c r="AW225" s="199"/>
      <c r="AX225" s="199"/>
      <c r="AY225" s="87"/>
      <c r="AZ225" s="88"/>
      <c r="BA225" s="200"/>
      <c r="BB225" s="200"/>
      <c r="BC225" s="200"/>
      <c r="BD225" s="200"/>
      <c r="BE225" s="201"/>
      <c r="BF225" s="199"/>
      <c r="BG225" s="199"/>
      <c r="BH225" s="199"/>
      <c r="BI225" s="199"/>
      <c r="BJ225" s="199"/>
      <c r="BK225" s="199"/>
      <c r="BL225" s="199"/>
      <c r="BM225" s="199"/>
    </row>
    <row r="226" spans="49:65" x14ac:dyDescent="0.35">
      <c r="AW226" s="199"/>
      <c r="AX226" s="199"/>
      <c r="AY226" s="87"/>
      <c r="AZ226" s="88"/>
      <c r="BA226" s="200"/>
      <c r="BB226" s="200"/>
      <c r="BC226" s="200"/>
      <c r="BD226" s="200"/>
      <c r="BE226" s="201"/>
      <c r="BF226" s="199"/>
      <c r="BG226" s="199"/>
      <c r="BH226" s="199"/>
      <c r="BI226" s="199"/>
      <c r="BJ226" s="199"/>
      <c r="BK226" s="199"/>
      <c r="BL226" s="199"/>
      <c r="BM226" s="199"/>
    </row>
    <row r="227" spans="49:65" x14ac:dyDescent="0.35">
      <c r="AW227" s="199"/>
      <c r="AX227" s="199"/>
      <c r="AY227" s="87"/>
      <c r="AZ227" s="88"/>
      <c r="BA227" s="200"/>
      <c r="BB227" s="200"/>
      <c r="BC227" s="200"/>
      <c r="BD227" s="200"/>
      <c r="BE227" s="201"/>
      <c r="BF227" s="199"/>
      <c r="BG227" s="199"/>
      <c r="BH227" s="199"/>
      <c r="BI227" s="199"/>
      <c r="BJ227" s="199"/>
      <c r="BK227" s="199"/>
      <c r="BL227" s="199"/>
      <c r="BM227" s="199"/>
    </row>
    <row r="228" spans="49:65" x14ac:dyDescent="0.35">
      <c r="AW228" s="199"/>
      <c r="AX228" s="199"/>
      <c r="AY228" s="87"/>
      <c r="AZ228" s="88"/>
      <c r="BA228" s="200"/>
      <c r="BB228" s="200"/>
      <c r="BC228" s="200"/>
      <c r="BD228" s="200"/>
      <c r="BE228" s="201"/>
      <c r="BF228" s="199"/>
      <c r="BG228" s="199"/>
      <c r="BH228" s="199"/>
      <c r="BI228" s="199"/>
      <c r="BJ228" s="199"/>
      <c r="BK228" s="199"/>
      <c r="BL228" s="199"/>
      <c r="BM228" s="199"/>
    </row>
    <row r="229" spans="49:65" x14ac:dyDescent="0.35">
      <c r="AW229" s="199"/>
      <c r="AX229" s="199"/>
      <c r="AY229" s="87"/>
      <c r="AZ229" s="88"/>
      <c r="BA229" s="200"/>
      <c r="BB229" s="200"/>
      <c r="BC229" s="200"/>
      <c r="BD229" s="200"/>
      <c r="BE229" s="201"/>
      <c r="BF229" s="199"/>
      <c r="BG229" s="199"/>
      <c r="BH229" s="199"/>
      <c r="BI229" s="199"/>
      <c r="BJ229" s="199"/>
      <c r="BK229" s="199"/>
      <c r="BL229" s="199"/>
      <c r="BM229" s="199"/>
    </row>
    <row r="230" spans="49:65" x14ac:dyDescent="0.35">
      <c r="AW230" s="199"/>
      <c r="AX230" s="199"/>
      <c r="AY230" s="87"/>
      <c r="AZ230" s="88"/>
      <c r="BA230" s="200"/>
      <c r="BB230" s="200"/>
      <c r="BC230" s="200"/>
      <c r="BD230" s="200"/>
      <c r="BE230" s="201"/>
      <c r="BF230" s="199"/>
      <c r="BG230" s="199"/>
      <c r="BH230" s="199"/>
      <c r="BI230" s="199"/>
      <c r="BJ230" s="199"/>
      <c r="BK230" s="199"/>
      <c r="BL230" s="199"/>
      <c r="BM230" s="199"/>
    </row>
    <row r="231" spans="49:65" x14ac:dyDescent="0.35">
      <c r="AW231" s="199"/>
      <c r="AX231" s="199"/>
      <c r="AY231" s="87"/>
      <c r="AZ231" s="88"/>
      <c r="BA231" s="200"/>
      <c r="BB231" s="200"/>
      <c r="BC231" s="200"/>
      <c r="BD231" s="200"/>
      <c r="BE231" s="201"/>
      <c r="BF231" s="199"/>
      <c r="BG231" s="199"/>
      <c r="BH231" s="199"/>
      <c r="BI231" s="199"/>
      <c r="BJ231" s="199"/>
      <c r="BK231" s="199"/>
      <c r="BL231" s="199"/>
      <c r="BM231" s="199"/>
    </row>
    <row r="232" spans="49:65" x14ac:dyDescent="0.35">
      <c r="AW232" s="199"/>
      <c r="AX232" s="199"/>
      <c r="AY232" s="87"/>
      <c r="AZ232" s="88"/>
      <c r="BA232" s="200"/>
      <c r="BB232" s="200"/>
      <c r="BC232" s="200"/>
      <c r="BD232" s="200"/>
      <c r="BE232" s="201"/>
      <c r="BF232" s="199"/>
      <c r="BG232" s="199"/>
      <c r="BH232" s="199"/>
      <c r="BI232" s="199"/>
      <c r="BJ232" s="199"/>
      <c r="BK232" s="199"/>
      <c r="BL232" s="199"/>
      <c r="BM232" s="199"/>
    </row>
    <row r="233" spans="49:65" x14ac:dyDescent="0.35">
      <c r="AW233" s="199"/>
      <c r="AX233" s="199"/>
      <c r="AY233" s="87"/>
      <c r="AZ233" s="88"/>
      <c r="BA233" s="200"/>
      <c r="BB233" s="200"/>
      <c r="BC233" s="200"/>
      <c r="BD233" s="200"/>
      <c r="BE233" s="201"/>
      <c r="BF233" s="199"/>
      <c r="BG233" s="199"/>
      <c r="BH233" s="199"/>
      <c r="BI233" s="199"/>
      <c r="BJ233" s="199"/>
      <c r="BK233" s="199"/>
      <c r="BL233" s="199"/>
      <c r="BM233" s="199"/>
    </row>
    <row r="234" spans="49:65" x14ac:dyDescent="0.35">
      <c r="AW234" s="199"/>
      <c r="AX234" s="199"/>
      <c r="AY234" s="87"/>
      <c r="AZ234" s="88"/>
      <c r="BA234" s="200"/>
      <c r="BB234" s="200"/>
      <c r="BC234" s="200"/>
      <c r="BD234" s="200"/>
      <c r="BE234" s="201"/>
      <c r="BF234" s="199"/>
      <c r="BG234" s="199"/>
      <c r="BH234" s="199"/>
      <c r="BI234" s="199"/>
      <c r="BJ234" s="199"/>
      <c r="BK234" s="199"/>
      <c r="BL234" s="199"/>
      <c r="BM234" s="199"/>
    </row>
    <row r="235" spans="49:65" x14ac:dyDescent="0.35">
      <c r="AW235" s="199"/>
      <c r="AX235" s="199"/>
      <c r="AY235" s="87"/>
      <c r="AZ235" s="88"/>
      <c r="BA235" s="200"/>
      <c r="BB235" s="200"/>
      <c r="BC235" s="200"/>
      <c r="BD235" s="200"/>
      <c r="BE235" s="201"/>
      <c r="BF235" s="199"/>
      <c r="BG235" s="199"/>
      <c r="BH235" s="199"/>
      <c r="BI235" s="199"/>
      <c r="BJ235" s="199"/>
      <c r="BK235" s="199"/>
      <c r="BL235" s="199"/>
      <c r="BM235" s="199"/>
    </row>
    <row r="236" spans="49:65" x14ac:dyDescent="0.35">
      <c r="AW236" s="199"/>
      <c r="AX236" s="199"/>
      <c r="AY236" s="202"/>
      <c r="AZ236" s="200"/>
      <c r="BA236" s="200"/>
      <c r="BB236" s="200"/>
      <c r="BC236" s="200"/>
      <c r="BD236" s="200"/>
      <c r="BE236" s="201"/>
      <c r="BF236" s="199"/>
      <c r="BG236" s="199"/>
      <c r="BH236" s="199"/>
      <c r="BI236" s="199"/>
      <c r="BJ236" s="199"/>
      <c r="BK236" s="199"/>
      <c r="BL236" s="199"/>
      <c r="BM236" s="199"/>
    </row>
    <row r="237" spans="49:65" x14ac:dyDescent="0.35">
      <c r="AW237" s="199"/>
      <c r="AX237" s="199"/>
      <c r="AY237" s="202"/>
      <c r="AZ237" s="200"/>
      <c r="BA237" s="200"/>
      <c r="BB237" s="200"/>
      <c r="BC237" s="200"/>
      <c r="BD237" s="200"/>
      <c r="BE237" s="201"/>
      <c r="BF237" s="199"/>
      <c r="BG237" s="199"/>
      <c r="BH237" s="199"/>
      <c r="BI237" s="199"/>
      <c r="BJ237" s="199"/>
      <c r="BK237" s="199"/>
      <c r="BL237" s="199"/>
      <c r="BM237" s="199"/>
    </row>
    <row r="238" spans="49:65" x14ac:dyDescent="0.35">
      <c r="AW238" s="199"/>
      <c r="AX238" s="199"/>
      <c r="AY238" s="202"/>
      <c r="AZ238" s="200"/>
      <c r="BA238" s="200"/>
      <c r="BB238" s="200"/>
      <c r="BC238" s="200"/>
      <c r="BD238" s="200"/>
      <c r="BE238" s="201"/>
      <c r="BF238" s="199"/>
      <c r="BG238" s="199"/>
      <c r="BH238" s="199"/>
      <c r="BI238" s="199"/>
      <c r="BJ238" s="199"/>
      <c r="BK238" s="199"/>
      <c r="BL238" s="199"/>
      <c r="BM238" s="199"/>
    </row>
    <row r="239" spans="49:65" x14ac:dyDescent="0.35">
      <c r="AW239" s="199"/>
      <c r="AX239" s="199"/>
      <c r="AY239" s="202"/>
      <c r="AZ239" s="200"/>
      <c r="BA239" s="200"/>
      <c r="BB239" s="200"/>
      <c r="BC239" s="200"/>
      <c r="BD239" s="200"/>
      <c r="BE239" s="201"/>
      <c r="BF239" s="199"/>
      <c r="BG239" s="199"/>
      <c r="BH239" s="199"/>
      <c r="BI239" s="199"/>
      <c r="BJ239" s="199"/>
      <c r="BK239" s="199"/>
      <c r="BL239" s="199"/>
      <c r="BM239" s="199"/>
    </row>
    <row r="240" spans="49:65" x14ac:dyDescent="0.35">
      <c r="AW240" s="199"/>
      <c r="AX240" s="199"/>
      <c r="AY240" s="202"/>
      <c r="AZ240" s="200"/>
      <c r="BA240" s="200"/>
      <c r="BB240" s="200"/>
      <c r="BC240" s="200"/>
      <c r="BD240" s="200"/>
      <c r="BE240" s="201"/>
      <c r="BF240" s="199"/>
      <c r="BG240" s="199"/>
      <c r="BH240" s="199"/>
      <c r="BI240" s="199"/>
      <c r="BJ240" s="199"/>
      <c r="BK240" s="199"/>
      <c r="BL240" s="199"/>
      <c r="BM240" s="199"/>
    </row>
    <row r="241" spans="49:65" x14ac:dyDescent="0.35">
      <c r="AW241" s="199"/>
      <c r="AX241" s="199"/>
      <c r="AY241" s="202"/>
      <c r="AZ241" s="200"/>
      <c r="BA241" s="200"/>
      <c r="BB241" s="200"/>
      <c r="BC241" s="200"/>
      <c r="BD241" s="200"/>
      <c r="BE241" s="201"/>
      <c r="BF241" s="199"/>
      <c r="BG241" s="199"/>
      <c r="BH241" s="199"/>
      <c r="BI241" s="199"/>
      <c r="BJ241" s="199"/>
      <c r="BK241" s="199"/>
      <c r="BL241" s="199"/>
      <c r="BM241" s="199"/>
    </row>
    <row r="242" spans="49:65" x14ac:dyDescent="0.35">
      <c r="AW242" s="199"/>
      <c r="AX242" s="199"/>
      <c r="AY242" s="202"/>
      <c r="AZ242" s="200"/>
      <c r="BA242" s="200"/>
      <c r="BB242" s="200"/>
      <c r="BC242" s="200"/>
      <c r="BD242" s="200"/>
      <c r="BE242" s="201"/>
      <c r="BF242" s="199"/>
      <c r="BG242" s="199"/>
      <c r="BH242" s="199"/>
      <c r="BI242" s="199"/>
      <c r="BJ242" s="199"/>
      <c r="BK242" s="199"/>
      <c r="BL242" s="199"/>
      <c r="BM242" s="199"/>
    </row>
    <row r="243" spans="49:65" x14ac:dyDescent="0.35">
      <c r="AW243" s="199"/>
      <c r="AX243" s="199"/>
      <c r="AY243" s="202"/>
      <c r="AZ243" s="200"/>
      <c r="BA243" s="200"/>
      <c r="BB243" s="200"/>
      <c r="BC243" s="200"/>
      <c r="BD243" s="200"/>
      <c r="BE243" s="203"/>
      <c r="BF243" s="199"/>
      <c r="BG243" s="199"/>
      <c r="BH243" s="199"/>
      <c r="BI243" s="199"/>
      <c r="BJ243" s="199"/>
      <c r="BK243" s="199"/>
      <c r="BL243" s="199"/>
      <c r="BM243" s="199"/>
    </row>
    <row r="244" spans="49:65" x14ac:dyDescent="0.35">
      <c r="AW244" s="199"/>
      <c r="AX244" s="199"/>
      <c r="AY244" s="202"/>
      <c r="AZ244" s="200"/>
      <c r="BA244" s="200"/>
      <c r="BB244" s="200"/>
      <c r="BC244" s="200"/>
      <c r="BD244" s="200"/>
      <c r="BE244" s="201"/>
      <c r="BF244" s="199"/>
      <c r="BG244" s="199"/>
      <c r="BH244" s="199"/>
      <c r="BI244" s="199"/>
      <c r="BJ244" s="199"/>
      <c r="BK244" s="199"/>
      <c r="BL244" s="199"/>
      <c r="BM244" s="199"/>
    </row>
    <row r="245" spans="49:65" x14ac:dyDescent="0.35">
      <c r="AW245" s="199"/>
      <c r="AX245" s="199"/>
      <c r="AY245" s="202"/>
      <c r="AZ245" s="200"/>
      <c r="BA245" s="200"/>
      <c r="BB245" s="200"/>
      <c r="BC245" s="200"/>
      <c r="BD245" s="200"/>
      <c r="BE245" s="201"/>
      <c r="BF245" s="199"/>
      <c r="BG245" s="199"/>
      <c r="BH245" s="199"/>
      <c r="BI245" s="199"/>
      <c r="BJ245" s="199"/>
      <c r="BK245" s="199"/>
      <c r="BL245" s="199"/>
      <c r="BM245" s="199"/>
    </row>
    <row r="246" spans="49:65" x14ac:dyDescent="0.35">
      <c r="AW246" s="199"/>
      <c r="AX246" s="199"/>
      <c r="AY246" s="202"/>
      <c r="AZ246" s="200"/>
      <c r="BA246" s="200"/>
      <c r="BB246" s="200"/>
      <c r="BC246" s="200"/>
      <c r="BD246" s="200"/>
      <c r="BE246" s="201"/>
      <c r="BF246" s="199"/>
      <c r="BG246" s="199"/>
      <c r="BH246" s="199"/>
      <c r="BI246" s="199"/>
      <c r="BJ246" s="199"/>
      <c r="BK246" s="199"/>
      <c r="BL246" s="199"/>
      <c r="BM246" s="199"/>
    </row>
    <row r="247" spans="49:65" x14ac:dyDescent="0.35">
      <c r="AW247" s="199"/>
      <c r="AX247" s="199"/>
      <c r="AY247" s="202"/>
      <c r="AZ247" s="200"/>
      <c r="BA247" s="200"/>
      <c r="BB247" s="200"/>
      <c r="BC247" s="200"/>
      <c r="BD247" s="200"/>
      <c r="BE247" s="203"/>
      <c r="BF247" s="199"/>
      <c r="BG247" s="199"/>
      <c r="BH247" s="199"/>
      <c r="BI247" s="199"/>
      <c r="BJ247" s="199"/>
      <c r="BK247" s="199"/>
      <c r="BL247" s="199"/>
      <c r="BM247" s="199"/>
    </row>
    <row r="248" spans="49:65" x14ac:dyDescent="0.35">
      <c r="AW248" s="199"/>
      <c r="AX248" s="199"/>
      <c r="AY248" s="202"/>
      <c r="AZ248" s="200"/>
      <c r="BA248" s="200"/>
      <c r="BB248" s="200"/>
      <c r="BC248" s="200"/>
      <c r="BD248" s="200"/>
      <c r="BE248" s="203"/>
      <c r="BF248" s="199"/>
      <c r="BG248" s="199"/>
      <c r="BH248" s="199"/>
      <c r="BI248" s="199"/>
      <c r="BJ248" s="199"/>
      <c r="BK248" s="199"/>
      <c r="BL248" s="199"/>
      <c r="BM248" s="199"/>
    </row>
    <row r="249" spans="49:65" x14ac:dyDescent="0.35">
      <c r="AW249" s="199"/>
      <c r="AX249" s="199"/>
      <c r="AY249" s="202"/>
      <c r="AZ249" s="200"/>
      <c r="BA249" s="200"/>
      <c r="BB249" s="200"/>
      <c r="BC249" s="200"/>
      <c r="BD249" s="200"/>
      <c r="BE249" s="203"/>
      <c r="BF249" s="199"/>
      <c r="BG249" s="199"/>
      <c r="BH249" s="199"/>
      <c r="BI249" s="199"/>
      <c r="BJ249" s="199"/>
      <c r="BK249" s="199"/>
      <c r="BL249" s="199"/>
      <c r="BM249" s="199"/>
    </row>
    <row r="250" spans="49:65" x14ac:dyDescent="0.35">
      <c r="AW250" s="199"/>
      <c r="AX250" s="199"/>
      <c r="AY250" s="202"/>
      <c r="AZ250" s="200"/>
      <c r="BA250" s="200"/>
      <c r="BB250" s="200"/>
      <c r="BC250" s="200"/>
      <c r="BD250" s="200"/>
      <c r="BE250" s="201"/>
      <c r="BF250" s="199"/>
      <c r="BG250" s="199"/>
      <c r="BH250" s="199"/>
      <c r="BI250" s="199"/>
      <c r="BJ250" s="199"/>
      <c r="BK250" s="199"/>
      <c r="BL250" s="199"/>
      <c r="BM250" s="199"/>
    </row>
    <row r="251" spans="49:65" x14ac:dyDescent="0.35">
      <c r="AW251" s="199"/>
      <c r="AX251" s="199"/>
      <c r="AY251" s="202"/>
      <c r="AZ251" s="200"/>
      <c r="BA251" s="200"/>
      <c r="BB251" s="200"/>
      <c r="BC251" s="200"/>
      <c r="BD251" s="200"/>
      <c r="BE251" s="201"/>
      <c r="BF251" s="199"/>
      <c r="BG251" s="199"/>
      <c r="BH251" s="199"/>
      <c r="BI251" s="199"/>
      <c r="BJ251" s="199"/>
      <c r="BK251" s="199"/>
      <c r="BL251" s="199"/>
      <c r="BM251" s="199"/>
    </row>
    <row r="252" spans="49:65" x14ac:dyDescent="0.35">
      <c r="AW252" s="199"/>
      <c r="AX252" s="199"/>
      <c r="AY252" s="202"/>
      <c r="AZ252" s="200"/>
      <c r="BA252" s="200"/>
      <c r="BB252" s="200"/>
      <c r="BC252" s="200"/>
      <c r="BD252" s="200"/>
      <c r="BE252" s="201"/>
      <c r="BF252" s="199"/>
      <c r="BG252" s="199"/>
      <c r="BH252" s="199"/>
      <c r="BI252" s="199"/>
      <c r="BJ252" s="199"/>
      <c r="BK252" s="199"/>
      <c r="BL252" s="199"/>
      <c r="BM252" s="199"/>
    </row>
    <row r="253" spans="49:65" x14ac:dyDescent="0.35">
      <c r="AW253" s="199"/>
      <c r="AX253" s="199"/>
      <c r="AY253" s="202"/>
      <c r="AZ253" s="200"/>
      <c r="BA253" s="200"/>
      <c r="BB253" s="200"/>
      <c r="BC253" s="200"/>
      <c r="BD253" s="200"/>
      <c r="BE253" s="201"/>
      <c r="BF253" s="199"/>
      <c r="BG253" s="199"/>
      <c r="BH253" s="199"/>
      <c r="BI253" s="199"/>
      <c r="BJ253" s="199"/>
      <c r="BK253" s="199"/>
      <c r="BL253" s="199"/>
      <c r="BM253" s="199"/>
    </row>
    <row r="254" spans="49:65" x14ac:dyDescent="0.35">
      <c r="AW254" s="199"/>
      <c r="AX254" s="199"/>
      <c r="AY254" s="202"/>
      <c r="AZ254" s="200"/>
      <c r="BA254" s="200"/>
      <c r="BB254" s="200"/>
      <c r="BC254" s="200"/>
      <c r="BD254" s="200"/>
      <c r="BE254" s="203"/>
      <c r="BF254" s="199"/>
      <c r="BG254" s="199"/>
      <c r="BH254" s="199"/>
      <c r="BI254" s="199"/>
      <c r="BJ254" s="199"/>
      <c r="BK254" s="199"/>
      <c r="BL254" s="199"/>
      <c r="BM254" s="199"/>
    </row>
    <row r="255" spans="49:65" x14ac:dyDescent="0.35">
      <c r="AW255" s="199"/>
      <c r="AX255" s="199"/>
      <c r="AY255" s="202"/>
      <c r="AZ255" s="200"/>
      <c r="BA255" s="200"/>
      <c r="BB255" s="200"/>
      <c r="BC255" s="200"/>
      <c r="BD255" s="200"/>
      <c r="BE255" s="203"/>
      <c r="BF255" s="199"/>
      <c r="BG255" s="199"/>
      <c r="BH255" s="199"/>
      <c r="BI255" s="199"/>
      <c r="BJ255" s="199"/>
      <c r="BK255" s="199"/>
      <c r="BL255" s="199"/>
      <c r="BM255" s="199"/>
    </row>
    <row r="256" spans="49:65" x14ac:dyDescent="0.35">
      <c r="AW256" s="199"/>
      <c r="AX256" s="199"/>
      <c r="AY256" s="202"/>
      <c r="AZ256" s="200"/>
      <c r="BA256" s="200"/>
      <c r="BB256" s="200"/>
      <c r="BC256" s="200"/>
      <c r="BD256" s="200"/>
      <c r="BE256" s="203"/>
      <c r="BF256" s="199"/>
      <c r="BG256" s="199"/>
      <c r="BH256" s="199"/>
      <c r="BI256" s="199"/>
      <c r="BJ256" s="199"/>
      <c r="BK256" s="199"/>
      <c r="BL256" s="199"/>
      <c r="BM256" s="199"/>
    </row>
    <row r="257" spans="49:65" x14ac:dyDescent="0.35">
      <c r="AW257" s="199"/>
      <c r="AX257" s="199"/>
      <c r="AY257" s="202"/>
      <c r="AZ257" s="200"/>
      <c r="BA257" s="200"/>
      <c r="BB257" s="200"/>
      <c r="BC257" s="200"/>
      <c r="BD257" s="200"/>
      <c r="BE257" s="201"/>
      <c r="BF257" s="199"/>
      <c r="BG257" s="199"/>
      <c r="BH257" s="199"/>
      <c r="BI257" s="199"/>
      <c r="BJ257" s="199"/>
      <c r="BK257" s="199"/>
      <c r="BL257" s="199"/>
      <c r="BM257" s="199"/>
    </row>
    <row r="258" spans="49:65" x14ac:dyDescent="0.35">
      <c r="AW258" s="199"/>
      <c r="AX258" s="199"/>
      <c r="AY258" s="202"/>
      <c r="AZ258" s="200"/>
      <c r="BA258" s="200"/>
      <c r="BB258" s="200"/>
      <c r="BC258" s="200"/>
      <c r="BD258" s="200"/>
      <c r="BE258" s="201"/>
      <c r="BF258" s="199"/>
      <c r="BG258" s="199"/>
      <c r="BH258" s="199"/>
      <c r="BI258" s="199"/>
      <c r="BJ258" s="199"/>
      <c r="BK258" s="199"/>
      <c r="BL258" s="199"/>
      <c r="BM258" s="199"/>
    </row>
    <row r="259" spans="49:65" x14ac:dyDescent="0.35">
      <c r="AW259" s="199"/>
      <c r="AX259" s="199"/>
      <c r="AY259" s="202"/>
      <c r="AZ259" s="200"/>
      <c r="BA259" s="200"/>
      <c r="BB259" s="200"/>
      <c r="BC259" s="200"/>
      <c r="BD259" s="200"/>
      <c r="BE259" s="201"/>
      <c r="BF259" s="199"/>
      <c r="BG259" s="199"/>
      <c r="BH259" s="199"/>
      <c r="BI259" s="199"/>
      <c r="BJ259" s="199"/>
      <c r="BK259" s="199"/>
      <c r="BL259" s="199"/>
      <c r="BM259" s="199"/>
    </row>
    <row r="260" spans="49:65" x14ac:dyDescent="0.35">
      <c r="AW260" s="199"/>
      <c r="AX260" s="199"/>
      <c r="AY260" s="202"/>
      <c r="AZ260" s="200"/>
      <c r="BA260" s="200"/>
      <c r="BB260" s="200"/>
      <c r="BC260" s="200"/>
      <c r="BD260" s="200"/>
      <c r="BE260" s="203"/>
      <c r="BF260" s="199"/>
      <c r="BG260" s="199"/>
      <c r="BH260" s="199"/>
      <c r="BI260" s="199"/>
      <c r="BJ260" s="199"/>
      <c r="BK260" s="199"/>
      <c r="BL260" s="199"/>
      <c r="BM260" s="199"/>
    </row>
    <row r="261" spans="49:65" x14ac:dyDescent="0.35">
      <c r="AW261" s="199"/>
      <c r="AX261" s="199"/>
      <c r="AY261" s="87"/>
      <c r="AZ261" s="88"/>
      <c r="BA261" s="200"/>
      <c r="BB261" s="200"/>
      <c r="BC261" s="200"/>
      <c r="BD261" s="200"/>
      <c r="BE261" s="203"/>
      <c r="BF261" s="199"/>
      <c r="BG261" s="199"/>
      <c r="BH261" s="199"/>
      <c r="BI261" s="199"/>
      <c r="BJ261" s="199"/>
      <c r="BK261" s="199"/>
      <c r="BL261" s="199"/>
      <c r="BM261" s="199"/>
    </row>
    <row r="262" spans="49:65" x14ac:dyDescent="0.35">
      <c r="AW262" s="199"/>
      <c r="AX262" s="199"/>
      <c r="AY262" s="87"/>
      <c r="AZ262" s="88"/>
      <c r="BA262" s="88"/>
      <c r="BB262" s="88"/>
      <c r="BC262" s="88"/>
      <c r="BD262" s="200"/>
      <c r="BE262" s="201"/>
      <c r="BF262" s="199"/>
      <c r="BG262" s="199"/>
      <c r="BH262" s="199"/>
      <c r="BI262" s="199"/>
      <c r="BJ262" s="199"/>
      <c r="BK262" s="199"/>
      <c r="BL262" s="199"/>
      <c r="BM262" s="199"/>
    </row>
    <row r="263" spans="49:65" x14ac:dyDescent="0.35">
      <c r="AW263" s="199"/>
      <c r="AX263" s="199"/>
      <c r="AY263" s="87"/>
      <c r="AZ263" s="88"/>
      <c r="BA263" s="200"/>
      <c r="BB263" s="200"/>
      <c r="BC263" s="200"/>
      <c r="BD263" s="200"/>
      <c r="BE263" s="201"/>
      <c r="BF263" s="199"/>
      <c r="BG263" s="199"/>
      <c r="BH263" s="199"/>
      <c r="BI263" s="199"/>
      <c r="BJ263" s="199"/>
      <c r="BK263" s="199"/>
      <c r="BL263" s="199"/>
      <c r="BM263" s="199"/>
    </row>
    <row r="264" spans="49:65" x14ac:dyDescent="0.35">
      <c r="AW264" s="199"/>
      <c r="AX264" s="199"/>
      <c r="AY264" s="87"/>
      <c r="AZ264" s="88"/>
      <c r="BA264" s="88"/>
      <c r="BB264" s="88"/>
      <c r="BC264" s="88"/>
      <c r="BD264" s="200"/>
      <c r="BE264" s="201"/>
      <c r="BF264" s="199"/>
      <c r="BG264" s="199"/>
      <c r="BH264" s="199"/>
      <c r="BI264" s="199"/>
      <c r="BJ264" s="199"/>
      <c r="BK264" s="199"/>
      <c r="BL264" s="199"/>
      <c r="BM264" s="199"/>
    </row>
    <row r="265" spans="49:65" x14ac:dyDescent="0.35">
      <c r="AW265" s="199"/>
      <c r="AX265" s="199"/>
      <c r="AY265" s="199"/>
      <c r="AZ265" s="199"/>
      <c r="BA265" s="199"/>
      <c r="BB265" s="199"/>
      <c r="BC265" s="199"/>
      <c r="BD265" s="199"/>
      <c r="BE265" s="199"/>
      <c r="BF265" s="199"/>
      <c r="BG265" s="199"/>
      <c r="BH265" s="199"/>
      <c r="BI265" s="199"/>
      <c r="BJ265" s="199"/>
      <c r="BK265" s="199"/>
      <c r="BL265" s="199"/>
      <c r="BM265" s="199"/>
    </row>
    <row r="266" spans="49:65" x14ac:dyDescent="0.35">
      <c r="AW266" s="199"/>
      <c r="AX266" s="199"/>
      <c r="AY266" s="199"/>
      <c r="AZ266" s="199"/>
      <c r="BA266" s="199"/>
      <c r="BB266" s="199"/>
      <c r="BC266" s="199"/>
      <c r="BD266" s="199"/>
      <c r="BE266" s="199"/>
      <c r="BF266" s="199"/>
      <c r="BG266" s="199"/>
      <c r="BH266" s="199"/>
      <c r="BI266" s="199"/>
      <c r="BJ266" s="199"/>
      <c r="BK266" s="199"/>
      <c r="BL266" s="199"/>
      <c r="BM266" s="199"/>
    </row>
    <row r="267" spans="49:65" x14ac:dyDescent="0.35">
      <c r="AW267" s="199"/>
      <c r="AX267" s="199"/>
      <c r="AY267" s="199"/>
      <c r="AZ267" s="199"/>
      <c r="BA267" s="199"/>
      <c r="BB267" s="199"/>
      <c r="BC267" s="199"/>
      <c r="BD267" s="199"/>
      <c r="BE267" s="199"/>
      <c r="BF267" s="199"/>
      <c r="BG267" s="199"/>
      <c r="BH267" s="199"/>
      <c r="BI267" s="199"/>
      <c r="BJ267" s="199"/>
      <c r="BK267" s="199"/>
      <c r="BL267" s="199"/>
      <c r="BM267" s="199"/>
    </row>
    <row r="268" spans="49:65" x14ac:dyDescent="0.35">
      <c r="AW268" s="199"/>
      <c r="AX268" s="199"/>
      <c r="AY268" s="199"/>
      <c r="AZ268" s="199"/>
      <c r="BA268" s="199"/>
      <c r="BB268" s="199"/>
      <c r="BC268" s="199"/>
      <c r="BD268" s="199"/>
      <c r="BE268" s="199"/>
      <c r="BF268" s="199"/>
      <c r="BG268" s="199"/>
      <c r="BH268" s="199"/>
      <c r="BI268" s="199"/>
      <c r="BJ268" s="199"/>
      <c r="BK268" s="199"/>
      <c r="BL268" s="199"/>
      <c r="BM268" s="199"/>
    </row>
  </sheetData>
  <mergeCells count="21">
    <mergeCell ref="AE2:AG2"/>
    <mergeCell ref="AH2:AJ2"/>
    <mergeCell ref="AN2:AP2"/>
    <mergeCell ref="AQ2:AS2"/>
    <mergeCell ref="AT2:AV2"/>
    <mergeCell ref="AK2:AM2"/>
    <mergeCell ref="V2:X2"/>
    <mergeCell ref="Y2:AA2"/>
    <mergeCell ref="AB2:AD2"/>
    <mergeCell ref="S2:U2"/>
    <mergeCell ref="A2:A3"/>
    <mergeCell ref="B2:B3"/>
    <mergeCell ref="I2:L2"/>
    <mergeCell ref="M2:O2"/>
    <mergeCell ref="P2:R2"/>
    <mergeCell ref="C2:C3"/>
    <mergeCell ref="D2:D3"/>
    <mergeCell ref="E2:E3"/>
    <mergeCell ref="F2:F3"/>
    <mergeCell ref="G2:G3"/>
    <mergeCell ref="H2:H3"/>
  </mergeCells>
  <conditionalFormatting sqref="BA263:BC263 AY4:BD13 AY14:BC261 BD14:BD264 BE4:BE123 BE148:BE164 BE170:BE262 BE125:BE146 BE166:BE168">
    <cfRule type="expression" dxfId="1" priority="1">
      <formula>OR($AX4="Termiņš",OR($BI4="Termiņš",OR($BT4="Termiņš",OR($CE4="Termiņš",OR($CP4="Termiņš",OR($DL4="Termiņš"))))))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79"/>
  <sheetViews>
    <sheetView zoomScale="85" zoomScaleNormal="85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AZ26" sqref="AZ26"/>
    </sheetView>
  </sheetViews>
  <sheetFormatPr defaultRowHeight="14.5" x14ac:dyDescent="0.35"/>
  <cols>
    <col min="1" max="1" width="9.81640625" style="1" customWidth="1"/>
    <col min="2" max="2" width="42.7265625" style="2" customWidth="1"/>
    <col min="3" max="3" width="9.81640625" style="2" customWidth="1"/>
    <col min="4" max="5" width="12.1796875" style="1" customWidth="1"/>
    <col min="6" max="7" width="15" style="1" customWidth="1"/>
    <col min="8" max="8" width="60.54296875" style="2" customWidth="1"/>
    <col min="9" max="9" width="15.1796875" style="1" customWidth="1"/>
    <col min="10" max="10" width="16.453125" style="1" customWidth="1"/>
    <col min="11" max="11" width="15.1796875" style="1" customWidth="1"/>
    <col min="12" max="12" width="17.453125" style="1" customWidth="1"/>
    <col min="13" max="39" width="16.7265625" customWidth="1"/>
    <col min="40" max="42" width="15" customWidth="1"/>
    <col min="43" max="48" width="15" style="110" customWidth="1"/>
  </cols>
  <sheetData>
    <row r="1" spans="1:58" ht="15" thickBot="1" x14ac:dyDescent="0.4"/>
    <row r="2" spans="1:58" s="3" customFormat="1" ht="15.75" customHeight="1" thickBot="1" x14ac:dyDescent="0.4">
      <c r="A2" s="182"/>
      <c r="B2" s="192" t="s">
        <v>220</v>
      </c>
      <c r="C2" s="187" t="s">
        <v>240</v>
      </c>
      <c r="D2" s="187" t="s">
        <v>179</v>
      </c>
      <c r="E2" s="187" t="s">
        <v>182</v>
      </c>
      <c r="F2" s="187" t="s">
        <v>183</v>
      </c>
      <c r="G2" s="187" t="s">
        <v>184</v>
      </c>
      <c r="H2" s="187" t="s">
        <v>185</v>
      </c>
      <c r="I2" s="186" t="s">
        <v>352</v>
      </c>
      <c r="J2" s="186"/>
      <c r="K2" s="186"/>
      <c r="L2" s="186"/>
      <c r="M2" s="179" t="s">
        <v>0</v>
      </c>
      <c r="N2" s="180"/>
      <c r="O2" s="181"/>
      <c r="P2" s="179" t="s">
        <v>1</v>
      </c>
      <c r="Q2" s="180"/>
      <c r="R2" s="181"/>
      <c r="S2" s="179" t="s">
        <v>2</v>
      </c>
      <c r="T2" s="180"/>
      <c r="U2" s="181"/>
      <c r="V2" s="179" t="s">
        <v>3</v>
      </c>
      <c r="W2" s="180"/>
      <c r="X2" s="181"/>
      <c r="Y2" s="179" t="s">
        <v>4</v>
      </c>
      <c r="Z2" s="180"/>
      <c r="AA2" s="181"/>
      <c r="AB2" s="179" t="s">
        <v>5</v>
      </c>
      <c r="AC2" s="180"/>
      <c r="AD2" s="181"/>
      <c r="AE2" s="189" t="s">
        <v>6</v>
      </c>
      <c r="AF2" s="190"/>
      <c r="AG2" s="191"/>
      <c r="AH2" s="189" t="s">
        <v>7</v>
      </c>
      <c r="AI2" s="190"/>
      <c r="AJ2" s="191"/>
      <c r="AK2" s="189" t="s">
        <v>8</v>
      </c>
      <c r="AL2" s="190"/>
      <c r="AM2" s="191"/>
      <c r="AN2" s="189" t="s">
        <v>9</v>
      </c>
      <c r="AO2" s="190"/>
      <c r="AP2" s="191"/>
      <c r="AQ2" s="189" t="s">
        <v>10</v>
      </c>
      <c r="AR2" s="190"/>
      <c r="AS2" s="191"/>
      <c r="AT2" s="189" t="s">
        <v>11</v>
      </c>
      <c r="AU2" s="190"/>
      <c r="AV2" s="191"/>
    </row>
    <row r="3" spans="1:58" s="1" customFormat="1" ht="44" thickBot="1" x14ac:dyDescent="0.4">
      <c r="A3" s="183"/>
      <c r="B3" s="193"/>
      <c r="C3" s="188"/>
      <c r="D3" s="188"/>
      <c r="E3" s="188"/>
      <c r="F3" s="188"/>
      <c r="G3" s="188"/>
      <c r="H3" s="188"/>
      <c r="I3" s="79" t="s">
        <v>195</v>
      </c>
      <c r="J3" s="77" t="s">
        <v>274</v>
      </c>
      <c r="K3" s="4" t="s">
        <v>13</v>
      </c>
      <c r="L3" s="5" t="s">
        <v>275</v>
      </c>
      <c r="M3" s="76" t="s">
        <v>195</v>
      </c>
      <c r="N3" s="78" t="s">
        <v>274</v>
      </c>
      <c r="O3" s="75" t="s">
        <v>275</v>
      </c>
      <c r="P3" s="76" t="s">
        <v>195</v>
      </c>
      <c r="Q3" s="78" t="s">
        <v>274</v>
      </c>
      <c r="R3" s="75" t="s">
        <v>275</v>
      </c>
      <c r="S3" s="76" t="s">
        <v>195</v>
      </c>
      <c r="T3" s="78" t="s">
        <v>274</v>
      </c>
      <c r="U3" s="75" t="s">
        <v>275</v>
      </c>
      <c r="V3" s="76" t="s">
        <v>195</v>
      </c>
      <c r="W3" s="78" t="s">
        <v>274</v>
      </c>
      <c r="X3" s="75" t="s">
        <v>275</v>
      </c>
      <c r="Y3" s="76" t="s">
        <v>195</v>
      </c>
      <c r="Z3" s="78" t="s">
        <v>274</v>
      </c>
      <c r="AA3" s="75" t="s">
        <v>275</v>
      </c>
      <c r="AB3" s="76" t="s">
        <v>195</v>
      </c>
      <c r="AC3" s="78" t="s">
        <v>274</v>
      </c>
      <c r="AD3" s="75" t="s">
        <v>275</v>
      </c>
      <c r="AE3" s="76" t="s">
        <v>195</v>
      </c>
      <c r="AF3" s="78" t="s">
        <v>274</v>
      </c>
      <c r="AG3" s="75" t="s">
        <v>275</v>
      </c>
      <c r="AH3" s="76" t="s">
        <v>195</v>
      </c>
      <c r="AI3" s="78" t="s">
        <v>274</v>
      </c>
      <c r="AJ3" s="75" t="s">
        <v>275</v>
      </c>
      <c r="AK3" s="76" t="s">
        <v>195</v>
      </c>
      <c r="AL3" s="78" t="s">
        <v>274</v>
      </c>
      <c r="AM3" s="75" t="s">
        <v>275</v>
      </c>
      <c r="AN3" s="76" t="s">
        <v>195</v>
      </c>
      <c r="AO3" s="78" t="s">
        <v>274</v>
      </c>
      <c r="AP3" s="75" t="s">
        <v>275</v>
      </c>
      <c r="AQ3" s="76" t="s">
        <v>195</v>
      </c>
      <c r="AR3" s="78" t="s">
        <v>274</v>
      </c>
      <c r="AS3" s="75" t="s">
        <v>275</v>
      </c>
      <c r="AT3" s="76" t="s">
        <v>195</v>
      </c>
      <c r="AU3" s="78" t="s">
        <v>274</v>
      </c>
      <c r="AV3" s="75" t="s">
        <v>275</v>
      </c>
    </row>
    <row r="4" spans="1:58" x14ac:dyDescent="0.35">
      <c r="A4" s="175">
        <v>1</v>
      </c>
      <c r="B4" s="176" t="s">
        <v>14</v>
      </c>
      <c r="C4" s="177">
        <v>42</v>
      </c>
      <c r="D4" s="71">
        <v>1.96</v>
      </c>
      <c r="E4" s="71" t="s">
        <v>346</v>
      </c>
      <c r="F4" s="59">
        <v>40906</v>
      </c>
      <c r="G4" s="59">
        <v>40906</v>
      </c>
      <c r="H4" s="73" t="s">
        <v>360</v>
      </c>
      <c r="I4" s="56">
        <f t="shared" ref="I4:I32" si="0">M4+P4+S4+V4+Y4+AB4+AE4+AH4+AK4+AN4+AQ4+AT4</f>
        <v>8582183.10166407</v>
      </c>
      <c r="J4" s="9">
        <f t="shared" ref="J4:J32" si="1">N4+Q4+T4+W4+Z4+AC4+AF4+AI4+AL4+AO4+AR4+AU4</f>
        <v>1623427.5271939118</v>
      </c>
      <c r="K4" s="10">
        <f t="shared" ref="K4:K54" si="2">J4/I4</f>
        <v>0.18916253684672985</v>
      </c>
      <c r="L4" s="11">
        <f t="shared" ref="L4:L32" si="3">O4+R4+U4+X4+AA4+AD4+AG4+AJ4+AM4+AP4+AS4+AV4</f>
        <v>885484.88392917637</v>
      </c>
      <c r="M4" s="123">
        <v>866419.91799580003</v>
      </c>
      <c r="N4" s="118">
        <v>164186.57446020405</v>
      </c>
      <c r="O4" s="124">
        <v>118007.15026516755</v>
      </c>
      <c r="P4" s="123">
        <v>793008.73469387752</v>
      </c>
      <c r="Q4" s="118">
        <v>150275.15522448992</v>
      </c>
      <c r="R4" s="124">
        <v>103303.93164812331</v>
      </c>
      <c r="S4" s="123">
        <v>775459.92652550153</v>
      </c>
      <c r="T4" s="118">
        <v>146949.65607658212</v>
      </c>
      <c r="U4" s="124">
        <v>113059.36349651407</v>
      </c>
      <c r="V4" s="123">
        <v>744778.80000000226</v>
      </c>
      <c r="W4" s="118">
        <v>141135.5826000002</v>
      </c>
      <c r="X4" s="124">
        <v>108863.29614224051</v>
      </c>
      <c r="Y4" s="123">
        <v>716671.88571428508</v>
      </c>
      <c r="Z4" s="118">
        <v>135809.32234285685</v>
      </c>
      <c r="AA4" s="124">
        <v>101224.0552582136</v>
      </c>
      <c r="AB4" s="123">
        <v>654812.00000000058</v>
      </c>
      <c r="AC4" s="118">
        <v>124086.87399999991</v>
      </c>
      <c r="AD4" s="124">
        <v>74220.340955327221</v>
      </c>
      <c r="AE4" s="123">
        <v>663507.0938775515</v>
      </c>
      <c r="AF4" s="118">
        <v>125734.59428979589</v>
      </c>
      <c r="AG4" s="124">
        <v>67264.103759371748</v>
      </c>
      <c r="AH4" s="123">
        <v>664073.15102040884</v>
      </c>
      <c r="AI4" s="118">
        <v>125841.86211836748</v>
      </c>
      <c r="AJ4" s="124">
        <v>67957.264120552631</v>
      </c>
      <c r="AK4" s="105">
        <v>691118.44897949987</v>
      </c>
      <c r="AL4" s="106">
        <v>130966.94608161518</v>
      </c>
      <c r="AM4" s="107">
        <v>45656.281431247284</v>
      </c>
      <c r="AN4" s="119">
        <v>672851.18367346923</v>
      </c>
      <c r="AO4" s="118">
        <v>127505.3</v>
      </c>
      <c r="AP4" s="107">
        <v>55974.789227797191</v>
      </c>
      <c r="AQ4" s="119">
        <v>670746.61224489857</v>
      </c>
      <c r="AR4" s="118">
        <v>127106.48</v>
      </c>
      <c r="AS4" s="107">
        <v>42239.023481061697</v>
      </c>
      <c r="AT4" s="119">
        <v>668735.34693877527</v>
      </c>
      <c r="AU4" s="118">
        <v>123829.18</v>
      </c>
      <c r="AV4" s="197">
        <v>-12284.715856440431</v>
      </c>
      <c r="AW4" s="199"/>
      <c r="AX4" s="202"/>
      <c r="AY4" s="200"/>
      <c r="AZ4" s="200"/>
      <c r="BA4" s="200"/>
      <c r="BB4" s="200"/>
      <c r="BC4" s="200"/>
      <c r="BD4" s="201"/>
      <c r="BE4" s="199"/>
      <c r="BF4" s="199"/>
    </row>
    <row r="5" spans="1:58" x14ac:dyDescent="0.35">
      <c r="A5" s="167">
        <v>2</v>
      </c>
      <c r="B5" s="108" t="s">
        <v>243</v>
      </c>
      <c r="C5" s="109">
        <v>44</v>
      </c>
      <c r="D5" s="71">
        <v>1.5</v>
      </c>
      <c r="E5" s="71" t="s">
        <v>346</v>
      </c>
      <c r="F5" s="59">
        <v>40927</v>
      </c>
      <c r="G5" s="59">
        <v>40927</v>
      </c>
      <c r="H5" s="73" t="s">
        <v>361</v>
      </c>
      <c r="I5" s="57">
        <f t="shared" si="0"/>
        <v>2592310.2344208038</v>
      </c>
      <c r="J5" s="15">
        <f t="shared" si="1"/>
        <v>504411.72178880015</v>
      </c>
      <c r="K5" s="16">
        <f t="shared" si="2"/>
        <v>0.19457999860171063</v>
      </c>
      <c r="L5" s="17">
        <f t="shared" si="3"/>
        <v>271074.52414206596</v>
      </c>
      <c r="M5" s="105">
        <v>250255.19999999978</v>
      </c>
      <c r="N5" s="106">
        <v>48694.656816000046</v>
      </c>
      <c r="O5" s="107">
        <v>34925.051781599992</v>
      </c>
      <c r="P5" s="105">
        <v>277515.84000000032</v>
      </c>
      <c r="Q5" s="106">
        <v>53999.03214719992</v>
      </c>
      <c r="R5" s="107">
        <v>36990.672180000052</v>
      </c>
      <c r="S5" s="105">
        <v>37908.479999999981</v>
      </c>
      <c r="T5" s="106">
        <v>7376.2320384000022</v>
      </c>
      <c r="U5" s="107">
        <v>5775.949922400001</v>
      </c>
      <c r="V5" s="105">
        <v>94470.479999999923</v>
      </c>
      <c r="W5" s="106">
        <v>18382.06599840003</v>
      </c>
      <c r="X5" s="107">
        <v>13934.737393200006</v>
      </c>
      <c r="Y5" s="105">
        <v>271044.47999999986</v>
      </c>
      <c r="Z5" s="106">
        <v>52739.834918400098</v>
      </c>
      <c r="AA5" s="107">
        <v>39503.509701599971</v>
      </c>
      <c r="AB5" s="105">
        <v>184497.48000000027</v>
      </c>
      <c r="AC5" s="106">
        <v>35899.519658400015</v>
      </c>
      <c r="AD5" s="107">
        <v>21831.91597079999</v>
      </c>
      <c r="AE5" s="105">
        <v>263682.48000000004</v>
      </c>
      <c r="AF5" s="106">
        <v>51307.336958400017</v>
      </c>
      <c r="AG5" s="107">
        <v>28138.980279599989</v>
      </c>
      <c r="AH5" s="105">
        <v>329451.96000000025</v>
      </c>
      <c r="AI5" s="106">
        <v>64104.762376800041</v>
      </c>
      <c r="AJ5" s="107">
        <v>35300.427186000001</v>
      </c>
      <c r="AK5" s="105">
        <v>325776.96000000014</v>
      </c>
      <c r="AL5" s="106">
        <v>63389.680876800063</v>
      </c>
      <c r="AM5" s="107">
        <v>23326.019837999971</v>
      </c>
      <c r="AN5" s="119">
        <v>203317.9199999999</v>
      </c>
      <c r="AO5" s="118">
        <v>39561.599999999999</v>
      </c>
      <c r="AP5" s="107">
        <v>16884.674360400004</v>
      </c>
      <c r="AQ5" s="119">
        <v>191159.63999999996</v>
      </c>
      <c r="AR5" s="118">
        <v>37195.839999999997</v>
      </c>
      <c r="AS5" s="107">
        <v>15411.780909600006</v>
      </c>
      <c r="AT5" s="119">
        <v>163229.31442080354</v>
      </c>
      <c r="AU5" s="118">
        <v>31761.16</v>
      </c>
      <c r="AV5" s="197">
        <v>-949.19538113398892</v>
      </c>
      <c r="AW5" s="199"/>
      <c r="AX5" s="202"/>
      <c r="AY5" s="200"/>
      <c r="AZ5" s="200"/>
      <c r="BA5" s="200"/>
      <c r="BB5" s="200"/>
      <c r="BC5" s="200"/>
      <c r="BD5" s="201"/>
      <c r="BE5" s="199"/>
      <c r="BF5" s="199"/>
    </row>
    <row r="6" spans="1:58" x14ac:dyDescent="0.35">
      <c r="A6" s="175">
        <v>3</v>
      </c>
      <c r="B6" s="108" t="s">
        <v>15</v>
      </c>
      <c r="C6" s="109">
        <v>45</v>
      </c>
      <c r="D6" s="71">
        <v>1.948</v>
      </c>
      <c r="E6" s="71" t="s">
        <v>346</v>
      </c>
      <c r="F6" s="59">
        <v>40729</v>
      </c>
      <c r="G6" s="59">
        <v>40729</v>
      </c>
      <c r="H6" s="73" t="s">
        <v>362</v>
      </c>
      <c r="I6" s="57">
        <f t="shared" si="0"/>
        <v>9651586.6731897574</v>
      </c>
      <c r="J6" s="15">
        <f t="shared" si="1"/>
        <v>1672610.1023507921</v>
      </c>
      <c r="K6" s="16">
        <f t="shared" si="2"/>
        <v>0.1732989775657281</v>
      </c>
      <c r="L6" s="17">
        <f t="shared" si="3"/>
        <v>841146.88852805935</v>
      </c>
      <c r="M6" s="105">
        <v>1208314.8887745009</v>
      </c>
      <c r="N6" s="106">
        <v>228975.67142276789</v>
      </c>
      <c r="O6" s="107">
        <v>164363.79303232432</v>
      </c>
      <c r="P6" s="105">
        <v>981619.375</v>
      </c>
      <c r="Q6" s="106">
        <v>186016.8715610787</v>
      </c>
      <c r="R6" s="107">
        <v>128479.62422978165</v>
      </c>
      <c r="S6" s="105">
        <v>1190700.0000000007</v>
      </c>
      <c r="T6" s="106">
        <v>225637.64999999997</v>
      </c>
      <c r="U6" s="107">
        <v>173935.79390399979</v>
      </c>
      <c r="V6" s="105">
        <v>1087962.72</v>
      </c>
      <c r="W6" s="106">
        <v>206168.93</v>
      </c>
      <c r="X6" s="107">
        <v>159135.10999999999</v>
      </c>
      <c r="Y6" s="105">
        <v>659475.92161017039</v>
      </c>
      <c r="Z6" s="106">
        <v>124970.68714512722</v>
      </c>
      <c r="AA6" s="107">
        <v>93465.778286030458</v>
      </c>
      <c r="AB6" s="105">
        <v>340623.77648305078</v>
      </c>
      <c r="AC6" s="106">
        <v>64548.205643538095</v>
      </c>
      <c r="AD6" s="107">
        <v>38519.12302510997</v>
      </c>
      <c r="AE6" s="105">
        <v>437158.16737288178</v>
      </c>
      <c r="AF6" s="106">
        <v>68439.152343859954</v>
      </c>
      <c r="AG6" s="107">
        <v>29902.649188503146</v>
      </c>
      <c r="AH6" s="105">
        <v>484322.93432203418</v>
      </c>
      <c r="AI6" s="106">
        <v>73423.35684322039</v>
      </c>
      <c r="AJ6" s="107">
        <v>31261.287129370477</v>
      </c>
      <c r="AK6" s="105">
        <v>542490.68199999933</v>
      </c>
      <c r="AL6" s="106">
        <v>82241.587391199995</v>
      </c>
      <c r="AM6" s="107">
        <v>15013.962429488989</v>
      </c>
      <c r="AN6" s="119">
        <v>824573.25000000081</v>
      </c>
      <c r="AO6" s="118">
        <v>125005.3</v>
      </c>
      <c r="AP6" s="107">
        <v>36597.302101499969</v>
      </c>
      <c r="AQ6" s="119">
        <v>904481.33474576299</v>
      </c>
      <c r="AR6" s="118">
        <v>137119.37</v>
      </c>
      <c r="AS6" s="107">
        <v>21117.849606223081</v>
      </c>
      <c r="AT6" s="119">
        <v>989863.62288135674</v>
      </c>
      <c r="AU6" s="118">
        <v>150063.32</v>
      </c>
      <c r="AV6" s="197">
        <v>-50645.384404272707</v>
      </c>
      <c r="AW6" s="199"/>
      <c r="AX6" s="202"/>
      <c r="AY6" s="200"/>
      <c r="AZ6" s="200"/>
      <c r="BA6" s="200"/>
      <c r="BB6" s="200"/>
      <c r="BC6" s="200"/>
      <c r="BD6" s="201"/>
      <c r="BE6" s="199"/>
      <c r="BF6" s="199"/>
    </row>
    <row r="7" spans="1:58" x14ac:dyDescent="0.35">
      <c r="A7" s="175">
        <v>4</v>
      </c>
      <c r="B7" s="108" t="s">
        <v>281</v>
      </c>
      <c r="C7" s="109">
        <v>46</v>
      </c>
      <c r="D7" s="71">
        <v>1.4990000000000001</v>
      </c>
      <c r="E7" s="71" t="s">
        <v>346</v>
      </c>
      <c r="F7" s="59">
        <v>40892</v>
      </c>
      <c r="G7" s="59">
        <v>40892</v>
      </c>
      <c r="H7" s="73" t="s">
        <v>363</v>
      </c>
      <c r="I7" s="57">
        <f t="shared" si="0"/>
        <v>10951833.141128082</v>
      </c>
      <c r="J7" s="15">
        <f t="shared" si="1"/>
        <v>2118925.7513939999</v>
      </c>
      <c r="K7" s="16">
        <f t="shared" si="2"/>
        <v>0.19347681105884182</v>
      </c>
      <c r="L7" s="17">
        <f t="shared" si="3"/>
        <v>1184187.2262682507</v>
      </c>
      <c r="M7" s="105">
        <v>905175.15000000107</v>
      </c>
      <c r="N7" s="106">
        <v>176128.98068699992</v>
      </c>
      <c r="O7" s="107">
        <v>126779.96578199998</v>
      </c>
      <c r="P7" s="105">
        <v>904381.19999999949</v>
      </c>
      <c r="Q7" s="106">
        <v>175974.49389600009</v>
      </c>
      <c r="R7" s="107">
        <v>122467.72685999985</v>
      </c>
      <c r="S7" s="105">
        <v>1012453.9500000002</v>
      </c>
      <c r="T7" s="106">
        <v>197003.28959099989</v>
      </c>
      <c r="U7" s="107">
        <v>153105.09081450026</v>
      </c>
      <c r="V7" s="105">
        <v>958057.95000000112</v>
      </c>
      <c r="W7" s="106">
        <v>186418.91591099976</v>
      </c>
      <c r="X7" s="107">
        <v>144718.86104699987</v>
      </c>
      <c r="Y7" s="105">
        <v>977865.14999999956</v>
      </c>
      <c r="Z7" s="106">
        <v>190273.00088699994</v>
      </c>
      <c r="AA7" s="107">
        <v>142638.87407400025</v>
      </c>
      <c r="AB7" s="105">
        <v>978116.40000000072</v>
      </c>
      <c r="AC7" s="106">
        <v>190321.88911199995</v>
      </c>
      <c r="AD7" s="107">
        <v>115507.78617149992</v>
      </c>
      <c r="AE7" s="105">
        <v>871762.64999999991</v>
      </c>
      <c r="AF7" s="106">
        <v>169627.57643700013</v>
      </c>
      <c r="AG7" s="107">
        <v>91559.969490000018</v>
      </c>
      <c r="AH7" s="105">
        <v>822748.64999999886</v>
      </c>
      <c r="AI7" s="106">
        <v>160090.43231700023</v>
      </c>
      <c r="AJ7" s="107">
        <v>86064.532834499929</v>
      </c>
      <c r="AK7" s="105">
        <v>935158.2</v>
      </c>
      <c r="AL7" s="106">
        <v>181963.08255600004</v>
      </c>
      <c r="AM7" s="107">
        <v>66811.23925199997</v>
      </c>
      <c r="AN7" s="119">
        <v>991838.69999999937</v>
      </c>
      <c r="AO7" s="118">
        <v>192991.97</v>
      </c>
      <c r="AP7" s="107">
        <v>87688.946092499988</v>
      </c>
      <c r="AQ7" s="119">
        <v>988460.10000000009</v>
      </c>
      <c r="AR7" s="118">
        <v>192334.57</v>
      </c>
      <c r="AS7" s="107">
        <v>68958.910228500114</v>
      </c>
      <c r="AT7" s="119">
        <v>605815.04112808313</v>
      </c>
      <c r="AU7" s="118">
        <v>105797.55</v>
      </c>
      <c r="AV7" s="197">
        <v>-22114.676378249482</v>
      </c>
      <c r="AW7" s="199"/>
      <c r="AX7" s="202"/>
      <c r="AY7" s="200"/>
      <c r="AZ7" s="200"/>
      <c r="BA7" s="200"/>
      <c r="BB7" s="200"/>
      <c r="BC7" s="200"/>
      <c r="BD7" s="201"/>
      <c r="BE7" s="199"/>
      <c r="BF7" s="199"/>
    </row>
    <row r="8" spans="1:58" x14ac:dyDescent="0.35">
      <c r="A8" s="167">
        <v>5</v>
      </c>
      <c r="B8" s="108" t="s">
        <v>282</v>
      </c>
      <c r="C8" s="109">
        <v>372</v>
      </c>
      <c r="D8" s="111">
        <v>1.5</v>
      </c>
      <c r="E8" s="111" t="s">
        <v>347</v>
      </c>
      <c r="F8" s="170">
        <v>41758</v>
      </c>
      <c r="G8" s="170">
        <v>41758</v>
      </c>
      <c r="H8" s="73" t="s">
        <v>364</v>
      </c>
      <c r="I8" s="57">
        <f t="shared" si="0"/>
        <v>11197201.929600002</v>
      </c>
      <c r="J8" s="15">
        <f t="shared" si="1"/>
        <v>1724257.1295008757</v>
      </c>
      <c r="K8" s="16">
        <f t="shared" si="2"/>
        <v>0.15399000038954119</v>
      </c>
      <c r="L8" s="17">
        <f t="shared" si="3"/>
        <v>752632.22624469595</v>
      </c>
      <c r="M8" s="105">
        <v>1043190.6867999993</v>
      </c>
      <c r="N8" s="106">
        <v>160640.93386033172</v>
      </c>
      <c r="O8" s="107">
        <v>104951.28660271585</v>
      </c>
      <c r="P8" s="105">
        <v>926627.9748000009</v>
      </c>
      <c r="Q8" s="106">
        <v>142691.44183945205</v>
      </c>
      <c r="R8" s="107">
        <v>88641.732033144013</v>
      </c>
      <c r="S8" s="105">
        <v>1052122.2271999996</v>
      </c>
      <c r="T8" s="106">
        <v>162016.30176652773</v>
      </c>
      <c r="U8" s="107">
        <v>116227.64635848004</v>
      </c>
      <c r="V8" s="105">
        <v>1012687.8756000007</v>
      </c>
      <c r="W8" s="106">
        <v>155943.80596364406</v>
      </c>
      <c r="X8" s="107">
        <v>111723.84243710413</v>
      </c>
      <c r="Y8" s="105">
        <v>1041131.9484000002</v>
      </c>
      <c r="Z8" s="106">
        <v>160323.90873411638</v>
      </c>
      <c r="AA8" s="107">
        <v>109993.46160754397</v>
      </c>
      <c r="AB8" s="105">
        <v>933153.77000000083</v>
      </c>
      <c r="AC8" s="106">
        <v>143696.34904229987</v>
      </c>
      <c r="AD8" s="107">
        <v>73309.779435276098</v>
      </c>
      <c r="AE8" s="105">
        <v>932730.27919999883</v>
      </c>
      <c r="AF8" s="106">
        <v>143631.13569400812</v>
      </c>
      <c r="AG8" s="107">
        <v>61494.115806139969</v>
      </c>
      <c r="AH8" s="105">
        <v>995078.55280000041</v>
      </c>
      <c r="AI8" s="106">
        <v>153232.14634567194</v>
      </c>
      <c r="AJ8" s="107">
        <v>66649.340630327963</v>
      </c>
      <c r="AK8" s="105">
        <v>987361.55759999983</v>
      </c>
      <c r="AL8" s="106">
        <v>152043.80625482387</v>
      </c>
      <c r="AM8" s="107">
        <v>30393.264161380001</v>
      </c>
      <c r="AN8" s="119">
        <v>406097.3232000001</v>
      </c>
      <c r="AO8" s="118">
        <v>62534.93</v>
      </c>
      <c r="AP8" s="107">
        <v>17028.140683724007</v>
      </c>
      <c r="AQ8" s="119">
        <v>909464.52200000011</v>
      </c>
      <c r="AR8" s="118">
        <v>140048.44</v>
      </c>
      <c r="AS8" s="107">
        <v>21584.048926832034</v>
      </c>
      <c r="AT8" s="119">
        <v>957555.21200000041</v>
      </c>
      <c r="AU8" s="118">
        <v>147453.93</v>
      </c>
      <c r="AV8" s="197">
        <v>-49364.432437971998</v>
      </c>
      <c r="AW8" s="199"/>
      <c r="AX8" s="202"/>
      <c r="AY8" s="200"/>
      <c r="AZ8" s="200"/>
      <c r="BA8" s="200"/>
      <c r="BB8" s="200"/>
      <c r="BC8" s="200"/>
      <c r="BD8" s="201"/>
      <c r="BE8" s="199"/>
      <c r="BF8" s="199"/>
    </row>
    <row r="9" spans="1:58" x14ac:dyDescent="0.35">
      <c r="A9" s="175">
        <v>6</v>
      </c>
      <c r="B9" s="108" t="s">
        <v>283</v>
      </c>
      <c r="C9" s="109">
        <v>1</v>
      </c>
      <c r="D9" s="71">
        <v>0.5</v>
      </c>
      <c r="E9" s="71" t="s">
        <v>347</v>
      </c>
      <c r="F9" s="59">
        <v>41369</v>
      </c>
      <c r="G9" s="59">
        <v>41369</v>
      </c>
      <c r="H9" s="73" t="s">
        <v>592</v>
      </c>
      <c r="I9" s="57">
        <f t="shared" si="0"/>
        <v>2946485.0388000002</v>
      </c>
      <c r="J9" s="15">
        <f t="shared" si="1"/>
        <v>506707.02983938018</v>
      </c>
      <c r="K9" s="16">
        <f t="shared" si="2"/>
        <v>0.17196999922515951</v>
      </c>
      <c r="L9" s="17">
        <f t="shared" si="3"/>
        <v>250248.10190655195</v>
      </c>
      <c r="M9" s="105">
        <v>276619.32320000004</v>
      </c>
      <c r="N9" s="106">
        <v>47570.225010704016</v>
      </c>
      <c r="O9" s="107">
        <v>32807.64099038401</v>
      </c>
      <c r="P9" s="105">
        <v>241270.32519999988</v>
      </c>
      <c r="Q9" s="106">
        <v>41491.25782464401</v>
      </c>
      <c r="R9" s="107">
        <v>27191.078807935985</v>
      </c>
      <c r="S9" s="105">
        <v>278371.43279999972</v>
      </c>
      <c r="T9" s="106">
        <v>47871.535298616051</v>
      </c>
      <c r="U9" s="107">
        <v>35817.330422448002</v>
      </c>
      <c r="V9" s="105">
        <v>258921.41440000004</v>
      </c>
      <c r="W9" s="106">
        <v>44526.715634368069</v>
      </c>
      <c r="X9" s="107">
        <v>33270.95448492001</v>
      </c>
      <c r="Y9" s="105">
        <v>274909.08439999999</v>
      </c>
      <c r="Z9" s="106">
        <v>47276.115244267989</v>
      </c>
      <c r="AA9" s="107">
        <v>33966.21203610798</v>
      </c>
      <c r="AB9" s="105">
        <v>221042.83999999976</v>
      </c>
      <c r="AC9" s="106">
        <v>38012.737194799993</v>
      </c>
      <c r="AD9" s="107">
        <v>21401.351507663985</v>
      </c>
      <c r="AE9" s="105">
        <v>191556.37759999954</v>
      </c>
      <c r="AF9" s="106">
        <v>32941.950255872027</v>
      </c>
      <c r="AG9" s="107">
        <v>16318.897098087999</v>
      </c>
      <c r="AH9" s="105">
        <v>228769.45719999998</v>
      </c>
      <c r="AI9" s="106">
        <v>39341.483554683968</v>
      </c>
      <c r="AJ9" s="107">
        <v>19725.781056867971</v>
      </c>
      <c r="AK9" s="105">
        <v>215614.69919999997</v>
      </c>
      <c r="AL9" s="106">
        <v>37079.259821423999</v>
      </c>
      <c r="AM9" s="107">
        <v>10528.116820767984</v>
      </c>
      <c r="AN9" s="119">
        <v>260380.48880000043</v>
      </c>
      <c r="AO9" s="118">
        <v>44777.63</v>
      </c>
      <c r="AP9" s="107">
        <v>16499.662793048017</v>
      </c>
      <c r="AQ9" s="119">
        <v>263492.36800000025</v>
      </c>
      <c r="AR9" s="118">
        <v>45312.78</v>
      </c>
      <c r="AS9" s="107">
        <v>12771.050034207999</v>
      </c>
      <c r="AT9" s="119">
        <v>235537.22799999994</v>
      </c>
      <c r="AU9" s="118">
        <v>40505.339999999997</v>
      </c>
      <c r="AV9" s="197">
        <v>-10049.974145887996</v>
      </c>
      <c r="AW9" s="199"/>
      <c r="AX9" s="202"/>
      <c r="AY9" s="200"/>
      <c r="AZ9" s="200"/>
      <c r="BA9" s="200"/>
      <c r="BB9" s="200"/>
      <c r="BC9" s="200"/>
      <c r="BD9" s="201"/>
      <c r="BE9" s="199"/>
      <c r="BF9" s="199"/>
    </row>
    <row r="10" spans="1:58" x14ac:dyDescent="0.35">
      <c r="A10" s="175">
        <v>7</v>
      </c>
      <c r="B10" s="108" t="s">
        <v>16</v>
      </c>
      <c r="C10" s="109">
        <v>30</v>
      </c>
      <c r="D10" s="71">
        <v>1.329</v>
      </c>
      <c r="E10" s="71" t="s">
        <v>347</v>
      </c>
      <c r="F10" s="59">
        <v>41312</v>
      </c>
      <c r="G10" s="59">
        <v>41312</v>
      </c>
      <c r="H10" s="73" t="s">
        <v>365</v>
      </c>
      <c r="I10" s="57">
        <f t="shared" si="0"/>
        <v>5634770.9997854047</v>
      </c>
      <c r="J10" s="15">
        <f t="shared" si="1"/>
        <v>867698.38877269987</v>
      </c>
      <c r="K10" s="16">
        <f t="shared" si="2"/>
        <v>0.15399000044646807</v>
      </c>
      <c r="L10" s="17">
        <f t="shared" si="3"/>
        <v>353495.76394764334</v>
      </c>
      <c r="M10" s="105">
        <v>661194.09999999928</v>
      </c>
      <c r="N10" s="106">
        <v>101817.27945899992</v>
      </c>
      <c r="O10" s="107">
        <v>67017.517887800001</v>
      </c>
      <c r="P10" s="105">
        <v>410624.0899999995</v>
      </c>
      <c r="Q10" s="106">
        <v>63232.003619099945</v>
      </c>
      <c r="R10" s="107">
        <v>38995.613196600032</v>
      </c>
      <c r="S10" s="105">
        <v>610081.72999999975</v>
      </c>
      <c r="T10" s="106">
        <v>93946.485602699977</v>
      </c>
      <c r="U10" s="107">
        <v>67608.684725900064</v>
      </c>
      <c r="V10" s="105">
        <v>453753.4499999999</v>
      </c>
      <c r="W10" s="106">
        <v>69873.493765500025</v>
      </c>
      <c r="X10" s="107">
        <v>51155.586835699971</v>
      </c>
      <c r="Y10" s="105">
        <v>222143.54000000012</v>
      </c>
      <c r="Z10" s="106">
        <v>34207.883724599997</v>
      </c>
      <c r="AA10" s="107">
        <v>23556.515846599985</v>
      </c>
      <c r="AB10" s="105">
        <v>249992.7999999999</v>
      </c>
      <c r="AC10" s="106">
        <v>38496.391272000015</v>
      </c>
      <c r="AD10" s="107">
        <v>18659.393353399981</v>
      </c>
      <c r="AE10" s="105">
        <v>313846.26999999984</v>
      </c>
      <c r="AF10" s="106">
        <v>48329.18711729996</v>
      </c>
      <c r="AG10" s="107">
        <v>21738.184119200017</v>
      </c>
      <c r="AH10" s="105">
        <v>541405.59999999974</v>
      </c>
      <c r="AI10" s="106">
        <v>83371.048343999937</v>
      </c>
      <c r="AJ10" s="107">
        <v>36860.487962599953</v>
      </c>
      <c r="AK10" s="105">
        <v>477923.14999999991</v>
      </c>
      <c r="AL10" s="106">
        <v>73595.38586850006</v>
      </c>
      <c r="AM10" s="107">
        <v>13678.415472500015</v>
      </c>
      <c r="AN10" s="119">
        <v>526874.34978540789</v>
      </c>
      <c r="AO10" s="118">
        <v>81133.38</v>
      </c>
      <c r="AP10" s="107">
        <v>26474.591708643275</v>
      </c>
      <c r="AQ10" s="119">
        <v>598604.35999999964</v>
      </c>
      <c r="AR10" s="118">
        <v>92179.09</v>
      </c>
      <c r="AS10" s="107">
        <v>15028.508961399975</v>
      </c>
      <c r="AT10" s="119">
        <v>568327.55999999959</v>
      </c>
      <c r="AU10" s="118">
        <v>87516.76</v>
      </c>
      <c r="AV10" s="197">
        <v>-27277.736122700004</v>
      </c>
      <c r="AW10" s="199"/>
      <c r="AX10" s="202"/>
      <c r="AY10" s="200"/>
      <c r="AZ10" s="200"/>
      <c r="BA10" s="200"/>
      <c r="BB10" s="200"/>
      <c r="BC10" s="200"/>
      <c r="BD10" s="201"/>
      <c r="BE10" s="199"/>
      <c r="BF10" s="199"/>
    </row>
    <row r="11" spans="1:58" x14ac:dyDescent="0.35">
      <c r="A11" s="167">
        <v>8</v>
      </c>
      <c r="B11" s="108" t="s">
        <v>17</v>
      </c>
      <c r="C11" s="109">
        <v>61</v>
      </c>
      <c r="D11" s="71">
        <v>0.6</v>
      </c>
      <c r="E11" s="71" t="s">
        <v>346</v>
      </c>
      <c r="F11" s="59">
        <v>41242</v>
      </c>
      <c r="G11" s="59">
        <v>41309</v>
      </c>
      <c r="H11" s="73" t="s">
        <v>366</v>
      </c>
      <c r="I11" s="57">
        <f t="shared" si="0"/>
        <v>3586204.7</v>
      </c>
      <c r="J11" s="15">
        <f t="shared" si="1"/>
        <v>732195.404522</v>
      </c>
      <c r="K11" s="16">
        <f t="shared" si="2"/>
        <v>0.2041699974689119</v>
      </c>
      <c r="L11" s="17">
        <f t="shared" si="3"/>
        <v>395471.08539099997</v>
      </c>
      <c r="M11" s="105">
        <v>329084.00000000012</v>
      </c>
      <c r="N11" s="106">
        <v>67189.080279999951</v>
      </c>
      <c r="O11" s="107">
        <v>49641.864759000018</v>
      </c>
      <c r="P11" s="105">
        <v>212384.00000000006</v>
      </c>
      <c r="Q11" s="106">
        <v>43362.441280000006</v>
      </c>
      <c r="R11" s="107">
        <v>29624.270802999978</v>
      </c>
      <c r="S11" s="105">
        <v>128875.70000000004</v>
      </c>
      <c r="T11" s="106">
        <v>26312.551668999989</v>
      </c>
      <c r="U11" s="107">
        <v>21118.670948999974</v>
      </c>
      <c r="V11" s="105">
        <v>185901.69999999975</v>
      </c>
      <c r="W11" s="106">
        <v>37955.550088999982</v>
      </c>
      <c r="X11" s="107">
        <v>29207.717560999961</v>
      </c>
      <c r="Y11" s="105">
        <v>369865.40000000008</v>
      </c>
      <c r="Z11" s="106">
        <v>75515.418718000001</v>
      </c>
      <c r="AA11" s="107">
        <v>57779.347538999966</v>
      </c>
      <c r="AB11" s="105">
        <v>328360.59999999974</v>
      </c>
      <c r="AC11" s="106">
        <v>67041.383701999948</v>
      </c>
      <c r="AD11" s="107">
        <v>42260.249284999954</v>
      </c>
      <c r="AE11" s="105">
        <v>303749.10000000021</v>
      </c>
      <c r="AF11" s="106">
        <v>62016.453746999992</v>
      </c>
      <c r="AG11" s="107">
        <v>35046.164746000002</v>
      </c>
      <c r="AH11" s="105">
        <v>334520.19999999972</v>
      </c>
      <c r="AI11" s="106">
        <v>68298.989233999906</v>
      </c>
      <c r="AJ11" s="107">
        <v>38993.746777</v>
      </c>
      <c r="AK11" s="105">
        <v>352365.89999999997</v>
      </c>
      <c r="AL11" s="106">
        <v>71942.545803000015</v>
      </c>
      <c r="AM11" s="107">
        <v>28532.427331000017</v>
      </c>
      <c r="AN11" s="119">
        <v>363372.49999999994</v>
      </c>
      <c r="AO11" s="118">
        <v>74189.759999999995</v>
      </c>
      <c r="AP11" s="107">
        <v>35938.475827000009</v>
      </c>
      <c r="AQ11" s="119">
        <v>336981.80000000022</v>
      </c>
      <c r="AR11" s="118">
        <v>68801.570000000007</v>
      </c>
      <c r="AS11" s="107">
        <v>27570.080524999998</v>
      </c>
      <c r="AT11" s="119">
        <v>340743.80000000028</v>
      </c>
      <c r="AU11" s="118">
        <v>69569.66</v>
      </c>
      <c r="AV11" s="197">
        <v>-241.93071100000395</v>
      </c>
      <c r="AW11" s="199"/>
      <c r="AX11" s="202"/>
      <c r="AY11" s="200"/>
      <c r="AZ11" s="200"/>
      <c r="BA11" s="200"/>
      <c r="BB11" s="200"/>
      <c r="BC11" s="200"/>
      <c r="BD11" s="201"/>
      <c r="BE11" s="199"/>
      <c r="BF11" s="199"/>
    </row>
    <row r="12" spans="1:58" x14ac:dyDescent="0.35">
      <c r="A12" s="175">
        <v>9</v>
      </c>
      <c r="B12" s="108" t="s">
        <v>18</v>
      </c>
      <c r="C12" s="109">
        <v>63</v>
      </c>
      <c r="D12" s="71">
        <v>0.6</v>
      </c>
      <c r="E12" s="71" t="s">
        <v>346</v>
      </c>
      <c r="F12" s="59">
        <v>40759</v>
      </c>
      <c r="G12" s="59">
        <v>40759</v>
      </c>
      <c r="H12" s="73" t="s">
        <v>367</v>
      </c>
      <c r="I12" s="57">
        <f t="shared" si="0"/>
        <v>2578374.9342369996</v>
      </c>
      <c r="J12" s="15">
        <f t="shared" si="1"/>
        <v>484792.68796556833</v>
      </c>
      <c r="K12" s="16">
        <f t="shared" si="2"/>
        <v>0.18802257248480025</v>
      </c>
      <c r="L12" s="17">
        <f t="shared" si="3"/>
        <v>271168.97939182271</v>
      </c>
      <c r="M12" s="105">
        <v>132551.02028699993</v>
      </c>
      <c r="N12" s="106">
        <v>27062.941811996829</v>
      </c>
      <c r="O12" s="107">
        <v>20095.939042248236</v>
      </c>
      <c r="P12" s="105">
        <v>205785.71394999998</v>
      </c>
      <c r="Q12" s="106">
        <v>42015.269217171561</v>
      </c>
      <c r="R12" s="107">
        <v>29771.760556374484</v>
      </c>
      <c r="S12" s="105">
        <v>295309.97999999986</v>
      </c>
      <c r="T12" s="106">
        <v>60293.438616600011</v>
      </c>
      <c r="U12" s="107">
        <v>47263.842218400066</v>
      </c>
      <c r="V12" s="105">
        <v>301924.50000000017</v>
      </c>
      <c r="W12" s="106">
        <v>61643.925165000008</v>
      </c>
      <c r="X12" s="107">
        <v>48487.061687999943</v>
      </c>
      <c r="Y12" s="105">
        <v>88623.360000000015</v>
      </c>
      <c r="Z12" s="106">
        <v>18094.231411199995</v>
      </c>
      <c r="AA12" s="107">
        <v>13313.347749000008</v>
      </c>
      <c r="AB12" s="105">
        <v>276444.05999999988</v>
      </c>
      <c r="AC12" s="106">
        <v>56441.583730199971</v>
      </c>
      <c r="AD12" s="107">
        <v>35323.073660399998</v>
      </c>
      <c r="AE12" s="105">
        <v>231924.77999999985</v>
      </c>
      <c r="AF12" s="106">
        <v>47352.082332599995</v>
      </c>
      <c r="AG12" s="107">
        <v>26757.270610799998</v>
      </c>
      <c r="AH12" s="105">
        <v>299365.07999999949</v>
      </c>
      <c r="AI12" s="106">
        <v>49972.12</v>
      </c>
      <c r="AJ12" s="107">
        <v>23874.30747899997</v>
      </c>
      <c r="AK12" s="105">
        <v>223535.75999999995</v>
      </c>
      <c r="AL12" s="106">
        <v>36510.09568079999</v>
      </c>
      <c r="AM12" s="107">
        <v>9105.0137286000045</v>
      </c>
      <c r="AN12" s="119">
        <v>225897.12000000017</v>
      </c>
      <c r="AO12" s="118">
        <v>36895.78</v>
      </c>
      <c r="AP12" s="107">
        <v>13131.122946000003</v>
      </c>
      <c r="AQ12" s="119">
        <v>188573.10000000012</v>
      </c>
      <c r="AR12" s="118">
        <v>30799.64</v>
      </c>
      <c r="AS12" s="107">
        <v>8110.9675296000114</v>
      </c>
      <c r="AT12" s="119">
        <v>108440.46000000002</v>
      </c>
      <c r="AU12" s="118">
        <v>17711.580000000002</v>
      </c>
      <c r="AV12" s="197">
        <v>-4064.7278165999987</v>
      </c>
      <c r="AW12" s="199"/>
      <c r="AX12" s="202"/>
      <c r="AY12" s="200"/>
      <c r="AZ12" s="200"/>
      <c r="BA12" s="200"/>
      <c r="BB12" s="200"/>
      <c r="BC12" s="200"/>
      <c r="BD12" s="201"/>
      <c r="BE12" s="199"/>
      <c r="BF12" s="199"/>
    </row>
    <row r="13" spans="1:58" x14ac:dyDescent="0.35">
      <c r="A13" s="175">
        <v>10</v>
      </c>
      <c r="B13" s="108" t="s">
        <v>19</v>
      </c>
      <c r="C13" s="109">
        <v>64</v>
      </c>
      <c r="D13" s="71">
        <v>0.999</v>
      </c>
      <c r="E13" s="71" t="s">
        <v>346</v>
      </c>
      <c r="F13" s="59">
        <v>40710</v>
      </c>
      <c r="G13" s="59">
        <v>40710</v>
      </c>
      <c r="H13" s="73" t="s">
        <v>368</v>
      </c>
      <c r="I13" s="57">
        <f t="shared" si="0"/>
        <v>784432.49999746995</v>
      </c>
      <c r="J13" s="15">
        <f t="shared" si="1"/>
        <v>155584.3420494982</v>
      </c>
      <c r="K13" s="16">
        <f t="shared" si="2"/>
        <v>0.19834000000000002</v>
      </c>
      <c r="L13" s="17">
        <f t="shared" si="3"/>
        <v>116207.75001831763</v>
      </c>
      <c r="M13" s="105">
        <v>215039.99999990009</v>
      </c>
      <c r="N13" s="106">
        <v>42651.033599980125</v>
      </c>
      <c r="O13" s="107">
        <v>31182.104861999818</v>
      </c>
      <c r="P13" s="105">
        <v>188189.99999741971</v>
      </c>
      <c r="Q13" s="106">
        <v>37325.60459948831</v>
      </c>
      <c r="R13" s="107">
        <v>26195.10424434179</v>
      </c>
      <c r="S13" s="105">
        <v>202095.00000000026</v>
      </c>
      <c r="T13" s="106">
        <v>40083.522300000048</v>
      </c>
      <c r="U13" s="107">
        <v>31234.545932086694</v>
      </c>
      <c r="V13" s="105">
        <v>164939.99999999985</v>
      </c>
      <c r="W13" s="106">
        <v>32714.199599999967</v>
      </c>
      <c r="X13" s="107">
        <v>25524.832649226042</v>
      </c>
      <c r="Y13" s="105">
        <v>14167.500000150003</v>
      </c>
      <c r="Z13" s="106">
        <v>2809.9819500297508</v>
      </c>
      <c r="AA13" s="107">
        <v>2071.1623306632951</v>
      </c>
      <c r="AB13" s="105">
        <v>0</v>
      </c>
      <c r="AC13" s="106">
        <v>0</v>
      </c>
      <c r="AD13" s="107">
        <v>0</v>
      </c>
      <c r="AE13" s="105">
        <v>0</v>
      </c>
      <c r="AF13" s="106">
        <v>0</v>
      </c>
      <c r="AG13" s="107">
        <v>0</v>
      </c>
      <c r="AH13" s="105">
        <v>0</v>
      </c>
      <c r="AI13" s="106">
        <v>0</v>
      </c>
      <c r="AJ13" s="107">
        <v>0</v>
      </c>
      <c r="AK13" s="105">
        <v>0</v>
      </c>
      <c r="AL13" s="106">
        <v>0</v>
      </c>
      <c r="AM13" s="107">
        <v>0</v>
      </c>
      <c r="AN13" s="119">
        <v>0</v>
      </c>
      <c r="AO13" s="118">
        <v>0</v>
      </c>
      <c r="AP13" s="107">
        <v>0</v>
      </c>
      <c r="AQ13" s="119">
        <v>0</v>
      </c>
      <c r="AR13" s="118">
        <v>0</v>
      </c>
      <c r="AS13" s="107">
        <v>0</v>
      </c>
      <c r="AT13" s="119">
        <v>0</v>
      </c>
      <c r="AU13" s="118">
        <v>0</v>
      </c>
      <c r="AV13" s="197">
        <v>0</v>
      </c>
      <c r="AW13" s="199"/>
      <c r="AX13" s="202"/>
      <c r="AY13" s="200"/>
      <c r="AZ13" s="200"/>
      <c r="BA13" s="200"/>
      <c r="BB13" s="200"/>
      <c r="BC13" s="200"/>
      <c r="BD13" s="201"/>
      <c r="BE13" s="199"/>
      <c r="BF13" s="199"/>
    </row>
    <row r="14" spans="1:58" x14ac:dyDescent="0.35">
      <c r="A14" s="167">
        <v>11</v>
      </c>
      <c r="B14" s="108" t="s">
        <v>203</v>
      </c>
      <c r="C14" s="109">
        <v>66</v>
      </c>
      <c r="D14" s="71">
        <v>2</v>
      </c>
      <c r="E14" s="71" t="s">
        <v>346</v>
      </c>
      <c r="F14" s="59">
        <v>40539</v>
      </c>
      <c r="G14" s="59">
        <v>40539</v>
      </c>
      <c r="H14" s="73" t="s">
        <v>369</v>
      </c>
      <c r="I14" s="57">
        <f t="shared" si="0"/>
        <v>5455108.5480494164</v>
      </c>
      <c r="J14" s="15">
        <f t="shared" si="1"/>
        <v>657886.09063717537</v>
      </c>
      <c r="K14" s="16">
        <f t="shared" si="2"/>
        <v>0.12059999995278109</v>
      </c>
      <c r="L14" s="17">
        <f t="shared" si="3"/>
        <v>173403.27321387036</v>
      </c>
      <c r="M14" s="105">
        <v>288739.17228190001</v>
      </c>
      <c r="N14" s="106">
        <v>34821.944177197111</v>
      </c>
      <c r="O14" s="107">
        <v>19423.231784579242</v>
      </c>
      <c r="P14" s="105">
        <v>214629.45139655008</v>
      </c>
      <c r="Q14" s="106">
        <v>25884.311838423928</v>
      </c>
      <c r="R14" s="107">
        <v>13314.969178787049</v>
      </c>
      <c r="S14" s="105">
        <v>208835.41867202293</v>
      </c>
      <c r="T14" s="106">
        <v>25185.551491846003</v>
      </c>
      <c r="U14" s="107">
        <v>16188.673196662508</v>
      </c>
      <c r="V14" s="105">
        <v>557417.87000000046</v>
      </c>
      <c r="W14" s="106">
        <v>67224.595122000028</v>
      </c>
      <c r="X14" s="107">
        <v>44016.729938135977</v>
      </c>
      <c r="Y14" s="105">
        <v>460157.49999999983</v>
      </c>
      <c r="Z14" s="106">
        <v>55494.994499999993</v>
      </c>
      <c r="AA14" s="107">
        <v>32962.439330999994</v>
      </c>
      <c r="AB14" s="105">
        <v>461658.09999999986</v>
      </c>
      <c r="AC14" s="106">
        <v>55675.966859999993</v>
      </c>
      <c r="AD14" s="107">
        <v>20555.68460099999</v>
      </c>
      <c r="AE14" s="105">
        <v>527393.64773821074</v>
      </c>
      <c r="AF14" s="106">
        <v>63603.673917228196</v>
      </c>
      <c r="AG14" s="107">
        <v>16599.373162509317</v>
      </c>
      <c r="AH14" s="105">
        <v>528935.40000000014</v>
      </c>
      <c r="AI14" s="106">
        <v>63789.609240000078</v>
      </c>
      <c r="AJ14" s="107">
        <v>16847.345694999993</v>
      </c>
      <c r="AK14" s="105">
        <v>714740.99079999933</v>
      </c>
      <c r="AL14" s="106">
        <v>86197.763490480007</v>
      </c>
      <c r="AM14" s="107">
        <v>-2078.7050747200042</v>
      </c>
      <c r="AN14" s="119">
        <v>762869.20000000123</v>
      </c>
      <c r="AO14" s="118">
        <v>92002.03</v>
      </c>
      <c r="AP14" s="107">
        <v>12662.381535999994</v>
      </c>
      <c r="AQ14" s="119">
        <v>537322.75000000047</v>
      </c>
      <c r="AR14" s="118">
        <v>64801.120000000003</v>
      </c>
      <c r="AS14" s="107">
        <v>-683.70956406799655</v>
      </c>
      <c r="AT14" s="119">
        <v>192409.04716073128</v>
      </c>
      <c r="AU14" s="118">
        <v>23204.53</v>
      </c>
      <c r="AV14" s="197">
        <v>-16405.140571015727</v>
      </c>
      <c r="AW14" s="199"/>
      <c r="AX14" s="202"/>
      <c r="AY14" s="200"/>
      <c r="AZ14" s="200"/>
      <c r="BA14" s="200"/>
      <c r="BB14" s="200"/>
      <c r="BC14" s="200"/>
      <c r="BD14" s="201"/>
      <c r="BE14" s="199"/>
      <c r="BF14" s="199"/>
    </row>
    <row r="15" spans="1:58" x14ac:dyDescent="0.35">
      <c r="A15" s="175">
        <v>12</v>
      </c>
      <c r="B15" s="108" t="s">
        <v>20</v>
      </c>
      <c r="C15" s="109">
        <v>67</v>
      </c>
      <c r="D15" s="71">
        <v>1.6</v>
      </c>
      <c r="E15" s="71" t="s">
        <v>346</v>
      </c>
      <c r="F15" s="59">
        <v>40465</v>
      </c>
      <c r="G15" s="59">
        <v>40465</v>
      </c>
      <c r="H15" s="73" t="s">
        <v>593</v>
      </c>
      <c r="I15" s="57">
        <f t="shared" si="0"/>
        <v>1167393.2955518556</v>
      </c>
      <c r="J15" s="15">
        <f t="shared" si="1"/>
        <v>134522.14360566129</v>
      </c>
      <c r="K15" s="16">
        <f t="shared" si="2"/>
        <v>0.11523292460067569</v>
      </c>
      <c r="L15" s="17">
        <f t="shared" si="3"/>
        <v>75814.224557153939</v>
      </c>
      <c r="M15" s="105">
        <v>253593.52637999959</v>
      </c>
      <c r="N15" s="106">
        <v>38444.778599207988</v>
      </c>
      <c r="O15" s="107">
        <v>24442.151489317046</v>
      </c>
      <c r="P15" s="105">
        <v>213036.76308699982</v>
      </c>
      <c r="Q15" s="106">
        <v>32296.373283989182</v>
      </c>
      <c r="R15" s="107">
        <v>19507.722647859649</v>
      </c>
      <c r="S15" s="105">
        <v>243680.92516000057</v>
      </c>
      <c r="T15" s="106">
        <v>36942.028254256002</v>
      </c>
      <c r="U15" s="107">
        <v>26298.32064440459</v>
      </c>
      <c r="V15" s="105">
        <v>225640.69364161842</v>
      </c>
      <c r="W15" s="106">
        <v>34207.129156069379</v>
      </c>
      <c r="X15" s="107">
        <v>24143.575250985279</v>
      </c>
      <c r="Y15" s="105">
        <v>231441.38728323721</v>
      </c>
      <c r="Z15" s="106">
        <v>35086.514312138737</v>
      </c>
      <c r="AA15" s="107">
        <v>23877.13452458736</v>
      </c>
      <c r="AB15" s="105">
        <v>0</v>
      </c>
      <c r="AC15" s="106">
        <v>0</v>
      </c>
      <c r="AD15" s="107">
        <v>0</v>
      </c>
      <c r="AE15" s="105">
        <v>0</v>
      </c>
      <c r="AF15" s="106">
        <v>-42454.68</v>
      </c>
      <c r="AG15" s="107">
        <v>-42454.68</v>
      </c>
      <c r="AH15" s="105">
        <v>0</v>
      </c>
      <c r="AI15" s="106">
        <v>0</v>
      </c>
      <c r="AJ15" s="107">
        <v>0</v>
      </c>
      <c r="AK15" s="105">
        <v>0</v>
      </c>
      <c r="AL15" s="106">
        <v>0</v>
      </c>
      <c r="AM15" s="107">
        <v>0</v>
      </c>
      <c r="AN15" s="119">
        <v>0</v>
      </c>
      <c r="AO15" s="118">
        <v>0</v>
      </c>
      <c r="AP15" s="107">
        <v>0</v>
      </c>
      <c r="AQ15" s="119">
        <v>0</v>
      </c>
      <c r="AR15" s="118">
        <v>0</v>
      </c>
      <c r="AS15" s="107">
        <v>0</v>
      </c>
      <c r="AT15" s="119">
        <v>0</v>
      </c>
      <c r="AU15" s="118">
        <v>0</v>
      </c>
      <c r="AV15" s="197">
        <v>0</v>
      </c>
      <c r="AW15" s="199"/>
      <c r="AX15" s="202"/>
      <c r="AY15" s="200"/>
      <c r="AZ15" s="200"/>
      <c r="BA15" s="200"/>
      <c r="BB15" s="200"/>
      <c r="BC15" s="200"/>
      <c r="BD15" s="201"/>
      <c r="BE15" s="199"/>
      <c r="BF15" s="199"/>
    </row>
    <row r="16" spans="1:58" x14ac:dyDescent="0.35">
      <c r="A16" s="175">
        <v>13</v>
      </c>
      <c r="B16" s="108" t="s">
        <v>21</v>
      </c>
      <c r="C16" s="109">
        <v>70</v>
      </c>
      <c r="D16" s="71">
        <v>0.6</v>
      </c>
      <c r="E16" s="71" t="s">
        <v>347</v>
      </c>
      <c r="F16" s="59">
        <v>41153</v>
      </c>
      <c r="G16" s="59">
        <v>41153</v>
      </c>
      <c r="H16" s="73" t="s">
        <v>370</v>
      </c>
      <c r="I16" s="57">
        <f t="shared" si="0"/>
        <v>3976295.8999999985</v>
      </c>
      <c r="J16" s="15">
        <f t="shared" si="1"/>
        <v>683803.61050300044</v>
      </c>
      <c r="K16" s="16">
        <f t="shared" si="2"/>
        <v>0.17197000115182592</v>
      </c>
      <c r="L16" s="17">
        <f t="shared" si="3"/>
        <v>333019.14343300002</v>
      </c>
      <c r="M16" s="105">
        <v>340260.89999999973</v>
      </c>
      <c r="N16" s="106">
        <v>58514.666973000021</v>
      </c>
      <c r="O16" s="107">
        <v>40360.134062999976</v>
      </c>
      <c r="P16" s="105">
        <v>331386.89999999985</v>
      </c>
      <c r="Q16" s="106">
        <v>56988.605193000018</v>
      </c>
      <c r="R16" s="107">
        <v>37466.86405099999</v>
      </c>
      <c r="S16" s="105">
        <v>353645.4</v>
      </c>
      <c r="T16" s="106">
        <v>60816.39943800008</v>
      </c>
      <c r="U16" s="107">
        <v>45351.36397000002</v>
      </c>
      <c r="V16" s="105">
        <v>357598.60000000021</v>
      </c>
      <c r="W16" s="106">
        <v>61496.231242000111</v>
      </c>
      <c r="X16" s="107">
        <v>45920.671760000012</v>
      </c>
      <c r="Y16" s="105">
        <v>370457.99999999977</v>
      </c>
      <c r="Z16" s="106">
        <v>63707.662260000085</v>
      </c>
      <c r="AA16" s="107">
        <v>45761.095229999999</v>
      </c>
      <c r="AB16" s="105">
        <v>342647.29999999987</v>
      </c>
      <c r="AC16" s="106">
        <v>58925.056180999978</v>
      </c>
      <c r="AD16" s="107">
        <v>32976.344801000043</v>
      </c>
      <c r="AE16" s="105">
        <v>339128.8000000001</v>
      </c>
      <c r="AF16" s="106">
        <v>58319.979736000096</v>
      </c>
      <c r="AG16" s="107">
        <v>28504.919837000027</v>
      </c>
      <c r="AH16" s="105">
        <v>262364.79999999999</v>
      </c>
      <c r="AI16" s="106">
        <v>45118.874656</v>
      </c>
      <c r="AJ16" s="107">
        <v>22289.779232000012</v>
      </c>
      <c r="AK16" s="105">
        <v>310919.19999999972</v>
      </c>
      <c r="AL16" s="106">
        <v>53468.774824000036</v>
      </c>
      <c r="AM16" s="107">
        <v>15136.243847000009</v>
      </c>
      <c r="AN16" s="119">
        <v>275559.09999999969</v>
      </c>
      <c r="AO16" s="118">
        <v>47387.9</v>
      </c>
      <c r="AP16" s="107">
        <v>19105.164687000008</v>
      </c>
      <c r="AQ16" s="119">
        <v>311987.80000000028</v>
      </c>
      <c r="AR16" s="118">
        <v>53652.54</v>
      </c>
      <c r="AS16" s="107">
        <v>13890.002452999992</v>
      </c>
      <c r="AT16" s="119">
        <v>380339.09999999969</v>
      </c>
      <c r="AU16" s="118">
        <v>65406.92</v>
      </c>
      <c r="AV16" s="197">
        <v>-13743.440498</v>
      </c>
      <c r="AW16" s="199"/>
      <c r="AX16" s="202"/>
      <c r="AY16" s="200"/>
      <c r="AZ16" s="200"/>
      <c r="BA16" s="200"/>
      <c r="BB16" s="200"/>
      <c r="BC16" s="200"/>
      <c r="BD16" s="201"/>
      <c r="BE16" s="199"/>
      <c r="BF16" s="199"/>
    </row>
    <row r="17" spans="1:58" x14ac:dyDescent="0.35">
      <c r="A17" s="167">
        <v>14</v>
      </c>
      <c r="B17" s="108" t="s">
        <v>22</v>
      </c>
      <c r="C17" s="109">
        <v>76</v>
      </c>
      <c r="D17" s="71">
        <v>0.25</v>
      </c>
      <c r="E17" s="71" t="s">
        <v>346</v>
      </c>
      <c r="F17" s="59">
        <v>40941</v>
      </c>
      <c r="G17" s="59">
        <v>40941</v>
      </c>
      <c r="H17" s="73" t="s">
        <v>371</v>
      </c>
      <c r="I17" s="57">
        <f t="shared" si="0"/>
        <v>912043.44941312529</v>
      </c>
      <c r="J17" s="15">
        <f t="shared" si="1"/>
        <v>148352.99454958012</v>
      </c>
      <c r="K17" s="16">
        <f t="shared" si="2"/>
        <v>0.16266000774967593</v>
      </c>
      <c r="L17" s="17">
        <f t="shared" si="3"/>
        <v>77508.100638072603</v>
      </c>
      <c r="M17" s="105">
        <v>62913.399232000047</v>
      </c>
      <c r="N17" s="106">
        <v>10233.493519077116</v>
      </c>
      <c r="O17" s="107">
        <v>6893.2790996616823</v>
      </c>
      <c r="P17" s="105">
        <v>91395.463087999888</v>
      </c>
      <c r="Q17" s="106">
        <v>14866.386025894079</v>
      </c>
      <c r="R17" s="107">
        <v>9496.1228014355474</v>
      </c>
      <c r="S17" s="105">
        <v>95223.094348115075</v>
      </c>
      <c r="T17" s="106">
        <v>15488.988526664371</v>
      </c>
      <c r="U17" s="107">
        <v>11258.201985389775</v>
      </c>
      <c r="V17" s="105">
        <v>97112.231199999922</v>
      </c>
      <c r="W17" s="106">
        <v>15796.275526991989</v>
      </c>
      <c r="X17" s="107">
        <v>11350.729083024005</v>
      </c>
      <c r="Y17" s="105">
        <v>113279.08879999991</v>
      </c>
      <c r="Z17" s="106">
        <v>18425.976584207994</v>
      </c>
      <c r="AA17" s="107">
        <v>12985.971489360001</v>
      </c>
      <c r="AB17" s="105">
        <v>102410.22800000012</v>
      </c>
      <c r="AC17" s="106">
        <v>16658.047686480004</v>
      </c>
      <c r="AD17" s="107">
        <v>8973.8573099759979</v>
      </c>
      <c r="AE17" s="105">
        <v>69582.934399999984</v>
      </c>
      <c r="AF17" s="106">
        <v>11318.360109503992</v>
      </c>
      <c r="AG17" s="107">
        <v>5169.0134594719984</v>
      </c>
      <c r="AH17" s="105">
        <v>67251.958762886541</v>
      </c>
      <c r="AI17" s="106">
        <v>10939.203612371113</v>
      </c>
      <c r="AJ17" s="107">
        <v>5121.0171789862134</v>
      </c>
      <c r="AK17" s="105">
        <v>68680.824777999936</v>
      </c>
      <c r="AL17" s="106">
        <v>11171.622958389478</v>
      </c>
      <c r="AM17" s="107">
        <v>2729.4705168217797</v>
      </c>
      <c r="AN17" s="119">
        <v>72110.103092783625</v>
      </c>
      <c r="AO17" s="118">
        <v>11729.43</v>
      </c>
      <c r="AP17" s="107">
        <v>3728.7341845613746</v>
      </c>
      <c r="AQ17" s="119">
        <v>34284.123711340217</v>
      </c>
      <c r="AR17" s="118">
        <v>5576.66</v>
      </c>
      <c r="AS17" s="107">
        <v>1386.6906626204163</v>
      </c>
      <c r="AT17" s="119">
        <v>37800.000000000015</v>
      </c>
      <c r="AU17" s="118">
        <v>6148.55</v>
      </c>
      <c r="AV17" s="197">
        <v>-1584.9871332361784</v>
      </c>
      <c r="AW17" s="199"/>
      <c r="AX17" s="202"/>
      <c r="AY17" s="200"/>
      <c r="AZ17" s="200"/>
      <c r="BA17" s="200"/>
      <c r="BB17" s="200"/>
      <c r="BC17" s="200"/>
      <c r="BD17" s="201"/>
      <c r="BE17" s="199"/>
      <c r="BF17" s="199"/>
    </row>
    <row r="18" spans="1:58" x14ac:dyDescent="0.35">
      <c r="A18" s="175">
        <v>15</v>
      </c>
      <c r="B18" s="108" t="s">
        <v>280</v>
      </c>
      <c r="C18" s="109">
        <v>77</v>
      </c>
      <c r="D18" s="71">
        <v>0.16</v>
      </c>
      <c r="E18" s="71" t="s">
        <v>347</v>
      </c>
      <c r="F18" s="59">
        <v>41346</v>
      </c>
      <c r="G18" s="59">
        <v>41346</v>
      </c>
      <c r="H18" s="73" t="s">
        <v>372</v>
      </c>
      <c r="I18" s="57">
        <f t="shared" si="0"/>
        <v>242092.1100000001</v>
      </c>
      <c r="J18" s="15">
        <f t="shared" si="1"/>
        <v>46077.390632899966</v>
      </c>
      <c r="K18" s="16">
        <f t="shared" si="2"/>
        <v>0.19032999725972047</v>
      </c>
      <c r="L18" s="17">
        <f t="shared" si="3"/>
        <v>25999.189927200012</v>
      </c>
      <c r="M18" s="105">
        <v>27424.73999999998</v>
      </c>
      <c r="N18" s="106">
        <v>5219.7507641999955</v>
      </c>
      <c r="O18" s="107">
        <v>3719.1383325000006</v>
      </c>
      <c r="P18" s="105">
        <v>18411.360000000019</v>
      </c>
      <c r="Q18" s="106">
        <v>3504.2341488000002</v>
      </c>
      <c r="R18" s="107">
        <v>2441.5522185000027</v>
      </c>
      <c r="S18" s="105">
        <v>21767.970000000008</v>
      </c>
      <c r="T18" s="106">
        <v>4143.0977300999957</v>
      </c>
      <c r="U18" s="107">
        <v>3170.9185071000006</v>
      </c>
      <c r="V18" s="105">
        <v>17903.940000000006</v>
      </c>
      <c r="W18" s="106">
        <v>3407.6569001999951</v>
      </c>
      <c r="X18" s="107">
        <v>2609.3517921000021</v>
      </c>
      <c r="Y18" s="105">
        <v>14705.399999999998</v>
      </c>
      <c r="Z18" s="106">
        <v>2798.8787819999998</v>
      </c>
      <c r="AA18" s="107">
        <v>2112.6549212999998</v>
      </c>
      <c r="AB18" s="105">
        <v>11632.259999999998</v>
      </c>
      <c r="AC18" s="106">
        <v>2213.9680457999998</v>
      </c>
      <c r="AD18" s="107">
        <v>1476.7312949999996</v>
      </c>
      <c r="AE18" s="105">
        <v>26741.880000000045</v>
      </c>
      <c r="AF18" s="106">
        <v>5089.7820203999972</v>
      </c>
      <c r="AG18" s="107">
        <v>2682.8581857000031</v>
      </c>
      <c r="AH18" s="105">
        <v>21054.900000000016</v>
      </c>
      <c r="AI18" s="106">
        <v>4007.3791169999959</v>
      </c>
      <c r="AJ18" s="107">
        <v>2111.1889623000006</v>
      </c>
      <c r="AK18" s="105">
        <v>23890.680000000004</v>
      </c>
      <c r="AL18" s="106">
        <v>4547.1131243999953</v>
      </c>
      <c r="AM18" s="107">
        <v>1763.4277218000007</v>
      </c>
      <c r="AN18" s="119">
        <v>25115.490000000013</v>
      </c>
      <c r="AO18" s="118">
        <v>4780.2299999999996</v>
      </c>
      <c r="AP18" s="107">
        <v>2223.9816645000005</v>
      </c>
      <c r="AQ18" s="119">
        <v>20689.230000000014</v>
      </c>
      <c r="AR18" s="118">
        <v>3937.78</v>
      </c>
      <c r="AS18" s="107">
        <v>1632.2279268000002</v>
      </c>
      <c r="AT18" s="119">
        <v>12754.260000000004</v>
      </c>
      <c r="AU18" s="118">
        <v>2427.52</v>
      </c>
      <c r="AV18" s="197">
        <v>55.15839960000033</v>
      </c>
      <c r="AW18" s="199"/>
      <c r="AX18" s="202"/>
      <c r="AY18" s="200"/>
      <c r="AZ18" s="200"/>
      <c r="BA18" s="200"/>
      <c r="BB18" s="200"/>
      <c r="BC18" s="200"/>
      <c r="BD18" s="201"/>
      <c r="BE18" s="199"/>
      <c r="BF18" s="199"/>
    </row>
    <row r="19" spans="1:58" x14ac:dyDescent="0.35">
      <c r="A19" s="175">
        <v>16</v>
      </c>
      <c r="B19" s="108" t="s">
        <v>211</v>
      </c>
      <c r="C19" s="109">
        <v>86</v>
      </c>
      <c r="D19" s="71">
        <v>1.96</v>
      </c>
      <c r="E19" s="71" t="s">
        <v>346</v>
      </c>
      <c r="F19" s="59">
        <v>40428</v>
      </c>
      <c r="G19" s="59">
        <v>40428</v>
      </c>
      <c r="H19" s="73" t="s">
        <v>594</v>
      </c>
      <c r="I19" s="57">
        <f t="shared" si="0"/>
        <v>982865.66866270942</v>
      </c>
      <c r="J19" s="15">
        <f t="shared" si="1"/>
        <v>45752.915369266717</v>
      </c>
      <c r="K19" s="16">
        <f t="shared" si="2"/>
        <v>4.6550527531924374E-2</v>
      </c>
      <c r="L19" s="17">
        <f t="shared" si="3"/>
        <v>-3.6185247590765357E-3</v>
      </c>
      <c r="M19" s="105">
        <v>0</v>
      </c>
      <c r="N19" s="106">
        <v>0</v>
      </c>
      <c r="O19" s="107">
        <v>0</v>
      </c>
      <c r="P19" s="105">
        <v>0</v>
      </c>
      <c r="Q19" s="106">
        <v>0</v>
      </c>
      <c r="R19" s="107">
        <v>0</v>
      </c>
      <c r="S19" s="105">
        <v>221732.33532934109</v>
      </c>
      <c r="T19" s="106">
        <v>33614.622035928194</v>
      </c>
      <c r="U19" s="107">
        <v>23954.388436409728</v>
      </c>
      <c r="V19" s="105">
        <v>361152.49500976998</v>
      </c>
      <c r="W19" s="106">
        <v>54750.718243481089</v>
      </c>
      <c r="X19" s="107">
        <v>39328.533176413381</v>
      </c>
      <c r="Y19" s="105">
        <v>305482.23552918719</v>
      </c>
      <c r="Z19" s="106">
        <v>46311.106906224741</v>
      </c>
      <c r="AA19" s="107">
        <v>31744.599121099847</v>
      </c>
      <c r="AB19" s="105">
        <v>94498.602794411185</v>
      </c>
      <c r="AC19" s="106">
        <v>-80701.531816367307</v>
      </c>
      <c r="AD19" s="107">
        <v>-86805.524352447712</v>
      </c>
      <c r="AE19" s="105">
        <v>0</v>
      </c>
      <c r="AF19" s="106">
        <v>-8222</v>
      </c>
      <c r="AG19" s="107">
        <v>-8222</v>
      </c>
      <c r="AH19" s="105">
        <v>0</v>
      </c>
      <c r="AI19" s="106">
        <v>0</v>
      </c>
      <c r="AJ19" s="107">
        <v>0</v>
      </c>
      <c r="AK19" s="105">
        <v>0</v>
      </c>
      <c r="AL19" s="106">
        <v>0</v>
      </c>
      <c r="AM19" s="107">
        <v>0</v>
      </c>
      <c r="AN19" s="119">
        <v>0</v>
      </c>
      <c r="AO19" s="118">
        <v>0</v>
      </c>
      <c r="AP19" s="107">
        <v>0</v>
      </c>
      <c r="AQ19" s="119">
        <v>0</v>
      </c>
      <c r="AR19" s="118">
        <v>0</v>
      </c>
      <c r="AS19" s="107">
        <v>0</v>
      </c>
      <c r="AT19" s="119">
        <v>0</v>
      </c>
      <c r="AU19" s="118">
        <v>0</v>
      </c>
      <c r="AV19" s="197">
        <v>0</v>
      </c>
      <c r="AW19" s="199"/>
      <c r="AX19" s="202"/>
      <c r="AY19" s="200"/>
      <c r="AZ19" s="200"/>
      <c r="BA19" s="200"/>
      <c r="BB19" s="200"/>
      <c r="BC19" s="200"/>
      <c r="BD19" s="203"/>
      <c r="BE19" s="199"/>
      <c r="BF19" s="199"/>
    </row>
    <row r="20" spans="1:58" x14ac:dyDescent="0.35">
      <c r="A20" s="167">
        <v>17</v>
      </c>
      <c r="B20" s="108" t="s">
        <v>277</v>
      </c>
      <c r="C20" s="109">
        <v>390</v>
      </c>
      <c r="D20" s="111">
        <v>0.6</v>
      </c>
      <c r="E20" s="111" t="s">
        <v>347</v>
      </c>
      <c r="F20" s="170">
        <v>41989</v>
      </c>
      <c r="G20" s="170">
        <v>41989</v>
      </c>
      <c r="H20" s="73" t="s">
        <v>373</v>
      </c>
      <c r="I20" s="57">
        <f t="shared" si="0"/>
        <v>4193080.1255639102</v>
      </c>
      <c r="J20" s="15">
        <f t="shared" si="1"/>
        <v>721083.98991309595</v>
      </c>
      <c r="K20" s="16">
        <f t="shared" si="2"/>
        <v>0.17197000017168054</v>
      </c>
      <c r="L20" s="17">
        <f t="shared" si="3"/>
        <v>360308.46324070601</v>
      </c>
      <c r="M20" s="105">
        <v>415652.64000000013</v>
      </c>
      <c r="N20" s="106">
        <v>71479.784500799957</v>
      </c>
      <c r="O20" s="107">
        <v>49253.85610079996</v>
      </c>
      <c r="P20" s="105">
        <v>344276.63999999978</v>
      </c>
      <c r="Q20" s="106">
        <v>59205.253780799903</v>
      </c>
      <c r="R20" s="107">
        <v>38937.864452999987</v>
      </c>
      <c r="S20" s="105">
        <v>419354.03999999975</v>
      </c>
      <c r="T20" s="106">
        <v>72116.314258799888</v>
      </c>
      <c r="U20" s="107">
        <v>53848.74659400004</v>
      </c>
      <c r="V20" s="105">
        <v>396953.64000000013</v>
      </c>
      <c r="W20" s="106">
        <v>68264.11747079996</v>
      </c>
      <c r="X20" s="107">
        <v>50904.289756799975</v>
      </c>
      <c r="Y20" s="105">
        <v>406384.44000000053</v>
      </c>
      <c r="Z20" s="106">
        <v>69885.932146799998</v>
      </c>
      <c r="AA20" s="107">
        <v>50259.853950600031</v>
      </c>
      <c r="AB20" s="105">
        <v>261843.60902255701</v>
      </c>
      <c r="AC20" s="106">
        <v>45029.245443609099</v>
      </c>
      <c r="AD20" s="107">
        <v>25325.08694410757</v>
      </c>
      <c r="AE20" s="105">
        <v>219554.88721804527</v>
      </c>
      <c r="AF20" s="106">
        <v>37756.853954887221</v>
      </c>
      <c r="AG20" s="107">
        <v>18483.854023252323</v>
      </c>
      <c r="AH20" s="105">
        <v>252211.56000000017</v>
      </c>
      <c r="AI20" s="106">
        <v>43372.821973199992</v>
      </c>
      <c r="AJ20" s="107">
        <v>20207.025932400014</v>
      </c>
      <c r="AK20" s="105">
        <v>397715.21999999968</v>
      </c>
      <c r="AL20" s="106">
        <v>68395.086383399932</v>
      </c>
      <c r="AM20" s="107">
        <v>19357.698647400004</v>
      </c>
      <c r="AN20" s="119">
        <v>386409.53999999975</v>
      </c>
      <c r="AO20" s="118">
        <v>66450.850000000006</v>
      </c>
      <c r="AP20" s="107">
        <v>25582.683071400013</v>
      </c>
      <c r="AQ20" s="119">
        <v>395232.17999999976</v>
      </c>
      <c r="AR20" s="118">
        <v>67968.08</v>
      </c>
      <c r="AS20" s="107">
        <v>18395.468328000028</v>
      </c>
      <c r="AT20" s="119">
        <v>297491.72932330868</v>
      </c>
      <c r="AU20" s="118">
        <v>51159.65</v>
      </c>
      <c r="AV20" s="197">
        <v>-10247.964561053937</v>
      </c>
      <c r="AW20" s="199"/>
      <c r="AX20" s="202"/>
      <c r="AY20" s="200"/>
      <c r="AZ20" s="200"/>
      <c r="BA20" s="200"/>
      <c r="BB20" s="200"/>
      <c r="BC20" s="200"/>
      <c r="BD20" s="201"/>
      <c r="BE20" s="199"/>
      <c r="BF20" s="199"/>
    </row>
    <row r="21" spans="1:58" x14ac:dyDescent="0.35">
      <c r="A21" s="175">
        <v>18</v>
      </c>
      <c r="B21" s="108" t="s">
        <v>23</v>
      </c>
      <c r="C21" s="109">
        <v>101</v>
      </c>
      <c r="D21" s="71">
        <v>1.4</v>
      </c>
      <c r="E21" s="71" t="s">
        <v>346</v>
      </c>
      <c r="F21" s="59">
        <v>40863</v>
      </c>
      <c r="G21" s="59">
        <v>40863</v>
      </c>
      <c r="H21" s="73" t="s">
        <v>374</v>
      </c>
      <c r="I21" s="57">
        <f t="shared" si="0"/>
        <v>1960699.1657127189</v>
      </c>
      <c r="J21" s="15">
        <f t="shared" si="1"/>
        <v>379299.22729670623</v>
      </c>
      <c r="K21" s="16">
        <f t="shared" si="2"/>
        <v>0.19345100662539938</v>
      </c>
      <c r="L21" s="17">
        <f t="shared" si="3"/>
        <v>225103.28933196948</v>
      </c>
      <c r="M21" s="105">
        <v>57349.398282999995</v>
      </c>
      <c r="N21" s="106">
        <v>11159.045917906155</v>
      </c>
      <c r="O21" s="107">
        <v>8031.2443784407924</v>
      </c>
      <c r="P21" s="105">
        <v>124244.00999999988</v>
      </c>
      <c r="Q21" s="106">
        <v>24175.399465800012</v>
      </c>
      <c r="R21" s="107">
        <v>17067.013220399989</v>
      </c>
      <c r="S21" s="105">
        <v>124929.74999999999</v>
      </c>
      <c r="T21" s="106">
        <v>24308.830755000003</v>
      </c>
      <c r="U21" s="107">
        <v>18622.565518699987</v>
      </c>
      <c r="V21" s="105">
        <v>158995.32000000007</v>
      </c>
      <c r="W21" s="106">
        <v>30937.309365599969</v>
      </c>
      <c r="X21" s="107">
        <v>23372.748996299975</v>
      </c>
      <c r="Y21" s="105">
        <v>327373.63999999996</v>
      </c>
      <c r="Z21" s="106">
        <v>63700.362871200028</v>
      </c>
      <c r="AA21" s="107">
        <v>48068.117399499955</v>
      </c>
      <c r="AB21" s="105">
        <v>254938.9700000002</v>
      </c>
      <c r="AC21" s="106">
        <v>49606.024782600027</v>
      </c>
      <c r="AD21" s="107">
        <v>29923.40385430001</v>
      </c>
      <c r="AE21" s="105">
        <v>191257.98999999987</v>
      </c>
      <c r="AF21" s="106">
        <v>37214.979694199974</v>
      </c>
      <c r="AG21" s="107">
        <v>20003.772621800017</v>
      </c>
      <c r="AH21" s="105">
        <v>218205.90000000008</v>
      </c>
      <c r="AI21" s="106">
        <v>42458.504022000008</v>
      </c>
      <c r="AJ21" s="107">
        <v>23275.325411800011</v>
      </c>
      <c r="AK21" s="105">
        <v>209093.27999999994</v>
      </c>
      <c r="AL21" s="106">
        <v>40685.370422400003</v>
      </c>
      <c r="AM21" s="107">
        <v>15139.700395600014</v>
      </c>
      <c r="AN21" s="119">
        <v>152630.05999999997</v>
      </c>
      <c r="AO21" s="118">
        <v>29698.76</v>
      </c>
      <c r="AP21" s="107">
        <v>13557.739478799998</v>
      </c>
      <c r="AQ21" s="119">
        <v>131841.49</v>
      </c>
      <c r="AR21" s="118">
        <v>23823.05</v>
      </c>
      <c r="AS21" s="107">
        <v>8404.2203696000051</v>
      </c>
      <c r="AT21" s="119">
        <v>9839.3574297188934</v>
      </c>
      <c r="AU21" s="118">
        <v>1531.59</v>
      </c>
      <c r="AV21" s="197">
        <v>-362.56231327127347</v>
      </c>
      <c r="AW21" s="199"/>
      <c r="AX21" s="202"/>
      <c r="AY21" s="200"/>
      <c r="AZ21" s="200"/>
      <c r="BA21" s="200"/>
      <c r="BB21" s="200"/>
      <c r="BC21" s="200"/>
      <c r="BD21" s="201"/>
      <c r="BE21" s="199"/>
      <c r="BF21" s="199"/>
    </row>
    <row r="22" spans="1:58" x14ac:dyDescent="0.35">
      <c r="A22" s="175">
        <v>19</v>
      </c>
      <c r="B22" s="108" t="s">
        <v>237</v>
      </c>
      <c r="C22" s="109">
        <v>416</v>
      </c>
      <c r="D22" s="71">
        <v>1.996</v>
      </c>
      <c r="E22" s="71" t="s">
        <v>347</v>
      </c>
      <c r="F22" s="59">
        <v>42353</v>
      </c>
      <c r="G22" s="59">
        <v>42353</v>
      </c>
      <c r="H22" s="73" t="s">
        <v>375</v>
      </c>
      <c r="I22" s="57">
        <f t="shared" si="0"/>
        <v>14562778.200000005</v>
      </c>
      <c r="J22" s="15">
        <f t="shared" si="1"/>
        <v>2183979.8490010002</v>
      </c>
      <c r="K22" s="16">
        <f t="shared" si="2"/>
        <v>0.14997000016116427</v>
      </c>
      <c r="L22" s="17">
        <f t="shared" si="3"/>
        <v>923992.64116950007</v>
      </c>
      <c r="M22" s="105">
        <v>1194010.2000000009</v>
      </c>
      <c r="N22" s="106">
        <v>179065.70969399987</v>
      </c>
      <c r="O22" s="107">
        <v>116197.81237050005</v>
      </c>
      <c r="P22" s="105">
        <v>1184658.6000000001</v>
      </c>
      <c r="Q22" s="106">
        <v>177663.25024200004</v>
      </c>
      <c r="R22" s="107">
        <v>107884.08996150001</v>
      </c>
      <c r="S22" s="105">
        <v>1337476.4999999991</v>
      </c>
      <c r="T22" s="106">
        <v>200581.3507049999</v>
      </c>
      <c r="U22" s="107">
        <v>142356.42629850004</v>
      </c>
      <c r="V22" s="105">
        <v>1179153.0000000005</v>
      </c>
      <c r="W22" s="106">
        <v>176837.57541000014</v>
      </c>
      <c r="X22" s="107">
        <v>124090.96837800011</v>
      </c>
      <c r="Y22" s="105">
        <v>1263358.6499999994</v>
      </c>
      <c r="Z22" s="106">
        <v>189465.89674049997</v>
      </c>
      <c r="AA22" s="107">
        <v>128413.10700750002</v>
      </c>
      <c r="AB22" s="105">
        <v>1226134.0499999998</v>
      </c>
      <c r="AC22" s="106">
        <v>183883.3234785001</v>
      </c>
      <c r="AD22" s="107">
        <v>91119.903469500074</v>
      </c>
      <c r="AE22" s="105">
        <v>1326089.7000000002</v>
      </c>
      <c r="AF22" s="106">
        <v>198873.67230899996</v>
      </c>
      <c r="AG22" s="107">
        <v>81840.705890999889</v>
      </c>
      <c r="AH22" s="105">
        <v>1254277.350000001</v>
      </c>
      <c r="AI22" s="106">
        <v>188103.97417949975</v>
      </c>
      <c r="AJ22" s="107">
        <v>78660.18684600007</v>
      </c>
      <c r="AK22" s="105">
        <v>1151375.2500000007</v>
      </c>
      <c r="AL22" s="106">
        <v>172671.74624249994</v>
      </c>
      <c r="AM22" s="107">
        <v>31125.974833500019</v>
      </c>
      <c r="AN22" s="119">
        <v>1191655.3500000015</v>
      </c>
      <c r="AO22" s="118">
        <v>178712.55</v>
      </c>
      <c r="AP22" s="107">
        <v>54024.926872500022</v>
      </c>
      <c r="AQ22" s="119">
        <v>1224147.0000000019</v>
      </c>
      <c r="AR22" s="118">
        <v>183585.33</v>
      </c>
      <c r="AS22" s="107">
        <v>33301.047805499955</v>
      </c>
      <c r="AT22" s="119">
        <v>1030442.5500000009</v>
      </c>
      <c r="AU22" s="118">
        <v>154535.47</v>
      </c>
      <c r="AV22" s="197">
        <v>-65022.508564500109</v>
      </c>
      <c r="AW22" s="199"/>
      <c r="AX22" s="202"/>
      <c r="AY22" s="200"/>
      <c r="AZ22" s="200"/>
      <c r="BA22" s="200"/>
      <c r="BB22" s="200"/>
      <c r="BC22" s="200"/>
      <c r="BD22" s="201"/>
      <c r="BE22" s="199"/>
      <c r="BF22" s="199"/>
    </row>
    <row r="23" spans="1:58" x14ac:dyDescent="0.35">
      <c r="A23" s="167">
        <v>20</v>
      </c>
      <c r="B23" s="108" t="s">
        <v>24</v>
      </c>
      <c r="C23" s="109">
        <v>104</v>
      </c>
      <c r="D23" s="71">
        <v>0.95</v>
      </c>
      <c r="E23" s="71" t="s">
        <v>347</v>
      </c>
      <c r="F23" s="59">
        <v>40918</v>
      </c>
      <c r="G23" s="59">
        <v>40918</v>
      </c>
      <c r="H23" s="73" t="s">
        <v>595</v>
      </c>
      <c r="I23" s="57">
        <f t="shared" si="0"/>
        <v>4602120.54</v>
      </c>
      <c r="J23" s="15">
        <f t="shared" si="1"/>
        <v>447158.90704800026</v>
      </c>
      <c r="K23" s="16">
        <f t="shared" si="2"/>
        <v>9.7163666870837814E-2</v>
      </c>
      <c r="L23" s="17">
        <f t="shared" si="3"/>
        <v>114694.08777919982</v>
      </c>
      <c r="M23" s="105">
        <v>530531.40000000026</v>
      </c>
      <c r="N23" s="106">
        <v>88630.575683999952</v>
      </c>
      <c r="O23" s="107">
        <v>60129.299636999946</v>
      </c>
      <c r="P23" s="105">
        <v>507436.80000000016</v>
      </c>
      <c r="Q23" s="106">
        <v>84772.391808000131</v>
      </c>
      <c r="R23" s="107">
        <v>54564.808019399919</v>
      </c>
      <c r="S23" s="105">
        <v>470916.12000000017</v>
      </c>
      <c r="T23" s="106">
        <v>78671.247007199941</v>
      </c>
      <c r="U23" s="107">
        <v>57922.677462599975</v>
      </c>
      <c r="V23" s="105">
        <v>397528.32000000007</v>
      </c>
      <c r="W23" s="106">
        <v>66411.081139200047</v>
      </c>
      <c r="X23" s="107">
        <v>49639.338450600022</v>
      </c>
      <c r="Y23" s="105">
        <v>503857.79999999976</v>
      </c>
      <c r="Z23" s="106">
        <v>84174.484067999932</v>
      </c>
      <c r="AA23" s="107">
        <v>59892.665078999955</v>
      </c>
      <c r="AB23" s="105">
        <v>448788.90000000037</v>
      </c>
      <c r="AC23" s="106">
        <v>74974.673633999948</v>
      </c>
      <c r="AD23" s="107">
        <v>40938.4651524</v>
      </c>
      <c r="AE23" s="105">
        <v>502998.65999999974</v>
      </c>
      <c r="AF23" s="106">
        <v>84030.956139599963</v>
      </c>
      <c r="AG23" s="107">
        <v>39751.646162400022</v>
      </c>
      <c r="AH23" s="105">
        <v>507092.51999999967</v>
      </c>
      <c r="AI23" s="106">
        <v>84714.876391200203</v>
      </c>
      <c r="AJ23" s="107">
        <v>40627.438842599993</v>
      </c>
      <c r="AK23" s="105">
        <v>492740.2799999998</v>
      </c>
      <c r="AL23" s="106">
        <v>82317.191176800072</v>
      </c>
      <c r="AM23" s="107">
        <v>21977.90705759999</v>
      </c>
      <c r="AN23" s="119">
        <v>240229.74000000011</v>
      </c>
      <c r="AO23" s="118">
        <v>40132.78</v>
      </c>
      <c r="AP23" s="107">
        <v>10921.191915600008</v>
      </c>
      <c r="AQ23" s="119">
        <v>0</v>
      </c>
      <c r="AR23" s="118">
        <v>-321671.34999999998</v>
      </c>
      <c r="AS23" s="107">
        <v>-321671.34999999998</v>
      </c>
      <c r="AT23" s="119">
        <v>0</v>
      </c>
      <c r="AU23" s="118">
        <v>0</v>
      </c>
      <c r="AV23" s="197">
        <v>0</v>
      </c>
      <c r="AW23" s="199"/>
      <c r="AX23" s="202"/>
      <c r="AY23" s="200"/>
      <c r="AZ23" s="200"/>
      <c r="BA23" s="200"/>
      <c r="BB23" s="200"/>
      <c r="BC23" s="200"/>
      <c r="BD23" s="201"/>
      <c r="BE23" s="199"/>
      <c r="BF23" s="199"/>
    </row>
    <row r="24" spans="1:58" x14ac:dyDescent="0.35">
      <c r="A24" s="175">
        <v>21</v>
      </c>
      <c r="B24" s="108" t="s">
        <v>25</v>
      </c>
      <c r="C24" s="109">
        <v>126</v>
      </c>
      <c r="D24" s="71">
        <v>0.999</v>
      </c>
      <c r="E24" s="71" t="s">
        <v>346</v>
      </c>
      <c r="F24" s="59">
        <v>40710</v>
      </c>
      <c r="G24" s="59">
        <v>40710</v>
      </c>
      <c r="H24" s="73" t="s">
        <v>376</v>
      </c>
      <c r="I24" s="57">
        <f t="shared" si="0"/>
        <v>987570.00039806217</v>
      </c>
      <c r="J24" s="15">
        <f t="shared" si="1"/>
        <v>194566.16940906801</v>
      </c>
      <c r="K24" s="16">
        <f t="shared" si="2"/>
        <v>0.19701506660858853</v>
      </c>
      <c r="L24" s="17">
        <f t="shared" si="3"/>
        <v>143313.59481662331</v>
      </c>
      <c r="M24" s="105">
        <v>198929.99999991214</v>
      </c>
      <c r="N24" s="106">
        <v>39455.776199982567</v>
      </c>
      <c r="O24" s="107">
        <v>28792.818616717341</v>
      </c>
      <c r="P24" s="105">
        <v>168097.49999942005</v>
      </c>
      <c r="Q24" s="106">
        <v>33340.458149884973</v>
      </c>
      <c r="R24" s="107">
        <v>23482.793406715104</v>
      </c>
      <c r="S24" s="105">
        <v>180405.00039999984</v>
      </c>
      <c r="T24" s="106">
        <v>35781.52777933608</v>
      </c>
      <c r="U24" s="107">
        <v>27880.062248350016</v>
      </c>
      <c r="V24" s="105">
        <v>150254.99999935008</v>
      </c>
      <c r="W24" s="106">
        <v>29801.576699871108</v>
      </c>
      <c r="X24" s="107">
        <v>23244.128125744752</v>
      </c>
      <c r="Y24" s="105">
        <v>202732.49999938003</v>
      </c>
      <c r="Z24" s="106">
        <v>40209.964049877046</v>
      </c>
      <c r="AA24" s="107">
        <v>30337.861092374806</v>
      </c>
      <c r="AB24" s="105">
        <v>86992.499999999985</v>
      </c>
      <c r="AC24" s="106">
        <v>15951.87600511623</v>
      </c>
      <c r="AD24" s="107">
        <v>9565.2627758535746</v>
      </c>
      <c r="AE24" s="105">
        <v>157.49999999999997</v>
      </c>
      <c r="AF24" s="106">
        <v>24.990525000000012</v>
      </c>
      <c r="AG24" s="107">
        <v>10.668550867691845</v>
      </c>
      <c r="AH24" s="105">
        <v>0</v>
      </c>
      <c r="AI24" s="106">
        <v>0</v>
      </c>
      <c r="AJ24" s="107">
        <v>0</v>
      </c>
      <c r="AK24" s="105">
        <v>0</v>
      </c>
      <c r="AL24" s="106">
        <v>0</v>
      </c>
      <c r="AM24" s="107">
        <v>0</v>
      </c>
      <c r="AN24" s="119">
        <v>0</v>
      </c>
      <c r="AO24" s="118">
        <v>0</v>
      </c>
      <c r="AP24" s="107">
        <v>0</v>
      </c>
      <c r="AQ24" s="119">
        <v>0</v>
      </c>
      <c r="AR24" s="118">
        <v>0</v>
      </c>
      <c r="AS24" s="107">
        <v>0</v>
      </c>
      <c r="AT24" s="119">
        <v>0</v>
      </c>
      <c r="AU24" s="118">
        <v>0</v>
      </c>
      <c r="AV24" s="197">
        <v>0</v>
      </c>
      <c r="AW24" s="199"/>
      <c r="AX24" s="202"/>
      <c r="AY24" s="200"/>
      <c r="AZ24" s="200"/>
      <c r="BA24" s="200"/>
      <c r="BB24" s="200"/>
      <c r="BC24" s="200"/>
      <c r="BD24" s="201"/>
      <c r="BE24" s="199"/>
      <c r="BF24" s="199"/>
    </row>
    <row r="25" spans="1:58" x14ac:dyDescent="0.35">
      <c r="A25" s="175">
        <v>22</v>
      </c>
      <c r="B25" s="108" t="s">
        <v>284</v>
      </c>
      <c r="C25" s="109">
        <v>129</v>
      </c>
      <c r="D25" s="71">
        <v>6.5</v>
      </c>
      <c r="E25" s="71" t="s">
        <v>346</v>
      </c>
      <c r="F25" s="59">
        <v>37543</v>
      </c>
      <c r="G25" s="59">
        <v>39356</v>
      </c>
      <c r="H25" s="73" t="s">
        <v>377</v>
      </c>
      <c r="I25" s="57">
        <f t="shared" si="0"/>
        <v>7507481.0403349679</v>
      </c>
      <c r="J25" s="15">
        <f t="shared" si="1"/>
        <v>866738.68959662621</v>
      </c>
      <c r="K25" s="16">
        <f t="shared" si="2"/>
        <v>0.11545000046486353</v>
      </c>
      <c r="L25" s="17">
        <f t="shared" si="3"/>
        <v>270756.48628887092</v>
      </c>
      <c r="M25" s="105">
        <v>1120696.3899954008</v>
      </c>
      <c r="N25" s="106">
        <v>129384.39822496887</v>
      </c>
      <c r="O25" s="107">
        <v>73333.224470187255</v>
      </c>
      <c r="P25" s="105">
        <v>1125786.8036529659</v>
      </c>
      <c r="Q25" s="106">
        <v>129972.08648173518</v>
      </c>
      <c r="R25" s="107">
        <v>67992.696911368024</v>
      </c>
      <c r="S25" s="105">
        <v>1013611.1141571</v>
      </c>
      <c r="T25" s="106">
        <v>117021.40312943717</v>
      </c>
      <c r="U25" s="107">
        <v>75810.795643272606</v>
      </c>
      <c r="V25" s="105">
        <v>832791.2328831004</v>
      </c>
      <c r="W25" s="106">
        <v>96145.747836353941</v>
      </c>
      <c r="X25" s="107">
        <v>59771.015090179979</v>
      </c>
      <c r="Y25" s="105">
        <v>652039.22374524979</v>
      </c>
      <c r="Z25" s="106">
        <v>75277.928381389094</v>
      </c>
      <c r="AA25" s="107">
        <v>44798.932319161759</v>
      </c>
      <c r="AB25" s="105">
        <v>233505.63470319627</v>
      </c>
      <c r="AC25" s="106">
        <v>26958.225526483973</v>
      </c>
      <c r="AD25" s="107">
        <v>9239.7743192573089</v>
      </c>
      <c r="AE25" s="105">
        <v>99219.32612945998</v>
      </c>
      <c r="AF25" s="106">
        <v>11454.871201646152</v>
      </c>
      <c r="AG25" s="107">
        <v>2689.4399751201136</v>
      </c>
      <c r="AH25" s="105">
        <v>0</v>
      </c>
      <c r="AI25" s="106">
        <v>0</v>
      </c>
      <c r="AJ25" s="107">
        <v>0</v>
      </c>
      <c r="AK25" s="105">
        <v>362810.55707762548</v>
      </c>
      <c r="AL25" s="106">
        <v>41886.478814611837</v>
      </c>
      <c r="AM25" s="107">
        <v>-2609.4759914464912</v>
      </c>
      <c r="AN25" s="119">
        <v>417651.25114155305</v>
      </c>
      <c r="AO25" s="118">
        <v>48217.84</v>
      </c>
      <c r="AP25" s="107">
        <v>7555.6864874021321</v>
      </c>
      <c r="AQ25" s="119">
        <v>637667.29680365324</v>
      </c>
      <c r="AR25" s="118">
        <v>73618.69</v>
      </c>
      <c r="AS25" s="107">
        <v>2691.1728305632173</v>
      </c>
      <c r="AT25" s="119">
        <v>1011702.2100456627</v>
      </c>
      <c r="AU25" s="118">
        <v>116801.02</v>
      </c>
      <c r="AV25" s="197">
        <v>-70516.775766194987</v>
      </c>
      <c r="AW25" s="199"/>
      <c r="AX25" s="202"/>
      <c r="AY25" s="200"/>
      <c r="AZ25" s="200"/>
      <c r="BA25" s="200"/>
      <c r="BB25" s="200"/>
      <c r="BC25" s="200"/>
      <c r="BD25" s="201"/>
      <c r="BE25" s="199"/>
      <c r="BF25" s="199"/>
    </row>
    <row r="26" spans="1:58" x14ac:dyDescent="0.35">
      <c r="A26" s="167">
        <v>23</v>
      </c>
      <c r="B26" s="108" t="s">
        <v>26</v>
      </c>
      <c r="C26" s="109">
        <v>142</v>
      </c>
      <c r="D26" s="71">
        <v>1.9950000000000001</v>
      </c>
      <c r="E26" s="71" t="s">
        <v>347</v>
      </c>
      <c r="F26" s="59">
        <v>40932</v>
      </c>
      <c r="G26" s="59">
        <v>40932</v>
      </c>
      <c r="H26" s="73" t="s">
        <v>378</v>
      </c>
      <c r="I26" s="57">
        <f t="shared" si="0"/>
        <v>11572214</v>
      </c>
      <c r="J26" s="15">
        <f t="shared" si="1"/>
        <v>1735484.9391699997</v>
      </c>
      <c r="K26" s="16">
        <f t="shared" si="2"/>
        <v>0.14997000048305362</v>
      </c>
      <c r="L26" s="17">
        <f t="shared" si="3"/>
        <v>779308.27424000006</v>
      </c>
      <c r="M26" s="105">
        <v>1251136.5</v>
      </c>
      <c r="N26" s="106">
        <v>187632.94090500023</v>
      </c>
      <c r="O26" s="107">
        <v>120247.60747499997</v>
      </c>
      <c r="P26" s="105">
        <v>968076</v>
      </c>
      <c r="Q26" s="106">
        <v>145182.35771999983</v>
      </c>
      <c r="R26" s="107">
        <v>89723.940240000054</v>
      </c>
      <c r="S26" s="105">
        <v>1211079</v>
      </c>
      <c r="T26" s="106">
        <v>181625.51762999993</v>
      </c>
      <c r="U26" s="107">
        <v>128924.04716999996</v>
      </c>
      <c r="V26" s="105">
        <v>1029589.5</v>
      </c>
      <c r="W26" s="106">
        <v>154407.53731499997</v>
      </c>
      <c r="X26" s="107">
        <v>110935.58195999997</v>
      </c>
      <c r="Y26" s="105">
        <v>993315</v>
      </c>
      <c r="Z26" s="106">
        <v>148967.45054999983</v>
      </c>
      <c r="AA26" s="107">
        <v>101774.38855500004</v>
      </c>
      <c r="AB26" s="105">
        <v>1074198</v>
      </c>
      <c r="AC26" s="106">
        <v>161097.47405999992</v>
      </c>
      <c r="AD26" s="107">
        <v>79815.647115000014</v>
      </c>
      <c r="AE26" s="105">
        <v>1058343</v>
      </c>
      <c r="AF26" s="106">
        <v>158719.69970999996</v>
      </c>
      <c r="AG26" s="107">
        <v>64824.714165000012</v>
      </c>
      <c r="AH26" s="105">
        <v>651213.5</v>
      </c>
      <c r="AI26" s="106">
        <v>97662.488594999944</v>
      </c>
      <c r="AJ26" s="107">
        <v>41129.631350000032</v>
      </c>
      <c r="AK26" s="105">
        <v>866410.5</v>
      </c>
      <c r="AL26" s="106">
        <v>129935.58268499993</v>
      </c>
      <c r="AM26" s="107">
        <v>22821.196409999993</v>
      </c>
      <c r="AN26" s="119">
        <v>865896</v>
      </c>
      <c r="AO26" s="118">
        <v>129858.42</v>
      </c>
      <c r="AP26" s="107">
        <v>39190.510259999988</v>
      </c>
      <c r="AQ26" s="119">
        <v>949330.5</v>
      </c>
      <c r="AR26" s="118">
        <v>142371.1</v>
      </c>
      <c r="AS26" s="107">
        <v>23930.364885000039</v>
      </c>
      <c r="AT26" s="119">
        <v>653626.5</v>
      </c>
      <c r="AU26" s="118">
        <v>98024.37</v>
      </c>
      <c r="AV26" s="197">
        <v>-44009.355344999996</v>
      </c>
      <c r="AW26" s="199"/>
      <c r="AX26" s="202"/>
      <c r="AY26" s="200"/>
      <c r="AZ26" s="200"/>
      <c r="BA26" s="200"/>
      <c r="BB26" s="200"/>
      <c r="BC26" s="200"/>
      <c r="BD26" s="201"/>
      <c r="BE26" s="199"/>
      <c r="BF26" s="199"/>
    </row>
    <row r="27" spans="1:58" x14ac:dyDescent="0.35">
      <c r="A27" s="175">
        <v>24</v>
      </c>
      <c r="B27" s="108" t="s">
        <v>278</v>
      </c>
      <c r="C27" s="109">
        <v>152</v>
      </c>
      <c r="D27" s="71">
        <v>0.999</v>
      </c>
      <c r="E27" s="71" t="s">
        <v>346</v>
      </c>
      <c r="F27" s="59">
        <v>41425</v>
      </c>
      <c r="G27" s="59">
        <v>41425</v>
      </c>
      <c r="H27" s="73" t="s">
        <v>379</v>
      </c>
      <c r="I27" s="57">
        <f t="shared" si="0"/>
        <v>2215828.3936219602</v>
      </c>
      <c r="J27" s="15">
        <f t="shared" si="1"/>
        <v>439487.39985571423</v>
      </c>
      <c r="K27" s="16">
        <f t="shared" si="2"/>
        <v>0.1983399983142804</v>
      </c>
      <c r="L27" s="17">
        <f t="shared" si="3"/>
        <v>251708.65532534296</v>
      </c>
      <c r="M27" s="105">
        <v>127136.887395</v>
      </c>
      <c r="N27" s="106">
        <v>25216.330245924288</v>
      </c>
      <c r="O27" s="107">
        <v>18623.787436407809</v>
      </c>
      <c r="P27" s="105">
        <v>197632.35848959978</v>
      </c>
      <c r="Q27" s="106">
        <v>39198.401982827287</v>
      </c>
      <c r="R27" s="107">
        <v>27504.641269040741</v>
      </c>
      <c r="S27" s="105">
        <v>111157.58651286995</v>
      </c>
      <c r="T27" s="106">
        <v>22046.995708962644</v>
      </c>
      <c r="U27" s="107">
        <v>17103.18777097913</v>
      </c>
      <c r="V27" s="105">
        <v>260432.30000000016</v>
      </c>
      <c r="W27" s="106">
        <v>51654.142382000064</v>
      </c>
      <c r="X27" s="107">
        <v>40262.865963999975</v>
      </c>
      <c r="Y27" s="105">
        <v>270046.10000000021</v>
      </c>
      <c r="Z27" s="106">
        <v>53560.943474000058</v>
      </c>
      <c r="AA27" s="107">
        <v>40659.820099000033</v>
      </c>
      <c r="AB27" s="105">
        <v>233497.00000000009</v>
      </c>
      <c r="AC27" s="106">
        <v>46311.794979999984</v>
      </c>
      <c r="AD27" s="107">
        <v>28175.542031000026</v>
      </c>
      <c r="AE27" s="105">
        <v>229036.10000000012</v>
      </c>
      <c r="AF27" s="106">
        <v>45427.020073999971</v>
      </c>
      <c r="AG27" s="107">
        <v>25473.376580999982</v>
      </c>
      <c r="AH27" s="105">
        <v>240193.5</v>
      </c>
      <c r="AI27" s="106">
        <v>47639.978789999986</v>
      </c>
      <c r="AJ27" s="107">
        <v>26523.555064999968</v>
      </c>
      <c r="AK27" s="105">
        <v>171757.69999999995</v>
      </c>
      <c r="AL27" s="106">
        <v>34066.422218</v>
      </c>
      <c r="AM27" s="107">
        <v>12968.394946999982</v>
      </c>
      <c r="AN27" s="119">
        <v>97645.800000000047</v>
      </c>
      <c r="AO27" s="118">
        <v>19367.07</v>
      </c>
      <c r="AP27" s="107">
        <v>9075.9269319999948</v>
      </c>
      <c r="AQ27" s="119">
        <v>132540</v>
      </c>
      <c r="AR27" s="118">
        <v>26287.98</v>
      </c>
      <c r="AS27" s="107">
        <v>7423.5239569999985</v>
      </c>
      <c r="AT27" s="119">
        <v>144753.06122448982</v>
      </c>
      <c r="AU27" s="118">
        <v>28710.32</v>
      </c>
      <c r="AV27" s="197">
        <v>-2085.966727084684</v>
      </c>
      <c r="AW27" s="199"/>
      <c r="AX27" s="202"/>
      <c r="AY27" s="200"/>
      <c r="AZ27" s="200"/>
      <c r="BA27" s="200"/>
      <c r="BB27" s="200"/>
      <c r="BC27" s="200"/>
      <c r="BD27" s="201"/>
      <c r="BE27" s="199"/>
      <c r="BF27" s="199"/>
    </row>
    <row r="28" spans="1:58" x14ac:dyDescent="0.35">
      <c r="A28" s="175">
        <v>25</v>
      </c>
      <c r="B28" s="108" t="s">
        <v>229</v>
      </c>
      <c r="C28" s="109">
        <v>398</v>
      </c>
      <c r="D28" s="71">
        <v>0.99</v>
      </c>
      <c r="E28" s="71" t="s">
        <v>347</v>
      </c>
      <c r="F28" s="59">
        <v>42095</v>
      </c>
      <c r="G28" s="59">
        <v>42096</v>
      </c>
      <c r="H28" s="73" t="s">
        <v>380</v>
      </c>
      <c r="I28" s="57">
        <f t="shared" si="0"/>
        <v>6527536.1392670693</v>
      </c>
      <c r="J28" s="15">
        <f t="shared" si="1"/>
        <v>1090490.1849259557</v>
      </c>
      <c r="K28" s="16">
        <f t="shared" ref="K28" si="4">J28/I28</f>
        <v>0.16705999961700696</v>
      </c>
      <c r="L28" s="17">
        <f t="shared" si="3"/>
        <v>519452.01911873266</v>
      </c>
      <c r="M28" s="105">
        <v>533437.49999906565</v>
      </c>
      <c r="N28" s="106">
        <v>89116.068749843806</v>
      </c>
      <c r="O28" s="107">
        <v>60999.251758363127</v>
      </c>
      <c r="P28" s="105">
        <v>527812.50013000029</v>
      </c>
      <c r="Q28" s="106">
        <v>88176.356271717828</v>
      </c>
      <c r="R28" s="107">
        <v>57044.028492321049</v>
      </c>
      <c r="S28" s="105">
        <v>562499.99970000063</v>
      </c>
      <c r="T28" s="106">
        <v>93971.249949882069</v>
      </c>
      <c r="U28" s="107">
        <v>69898.249355219028</v>
      </c>
      <c r="V28" s="105">
        <v>612187.49999099923</v>
      </c>
      <c r="W28" s="106">
        <v>102272.04374849636</v>
      </c>
      <c r="X28" s="107">
        <v>75652.273845103933</v>
      </c>
      <c r="Y28" s="105">
        <v>617767.6</v>
      </c>
      <c r="Z28" s="106">
        <v>103204.25525599993</v>
      </c>
      <c r="AA28" s="107">
        <v>72977.065089599899</v>
      </c>
      <c r="AB28" s="105">
        <v>573144.24000000115</v>
      </c>
      <c r="AC28" s="106">
        <v>95749.476734399956</v>
      </c>
      <c r="AD28" s="107">
        <v>51964.185264799984</v>
      </c>
      <c r="AE28" s="105">
        <v>479436.80000000028</v>
      </c>
      <c r="AF28" s="106">
        <v>80094.711807999935</v>
      </c>
      <c r="AG28" s="107">
        <v>36801.436413599979</v>
      </c>
      <c r="AH28" s="105">
        <v>485531.25000000017</v>
      </c>
      <c r="AI28" s="106">
        <v>81112.850624999963</v>
      </c>
      <c r="AJ28" s="107">
        <v>37737.013090504719</v>
      </c>
      <c r="AK28" s="105">
        <v>540093.74944700033</v>
      </c>
      <c r="AL28" s="106">
        <v>90228.061782615827</v>
      </c>
      <c r="AM28" s="107">
        <v>23332.974749610083</v>
      </c>
      <c r="AN28" s="119">
        <v>574687.50000000093</v>
      </c>
      <c r="AO28" s="118">
        <v>96007.29</v>
      </c>
      <c r="AP28" s="107">
        <v>34646.270948610247</v>
      </c>
      <c r="AQ28" s="119">
        <v>470625.00000000041</v>
      </c>
      <c r="AR28" s="118">
        <v>78622.61</v>
      </c>
      <c r="AS28" s="107">
        <v>20084.050182052324</v>
      </c>
      <c r="AT28" s="119">
        <v>550312.50000000081</v>
      </c>
      <c r="AU28" s="118">
        <v>91935.21</v>
      </c>
      <c r="AV28" s="197">
        <v>-21684.780071051817</v>
      </c>
      <c r="AW28" s="199"/>
      <c r="AX28" s="202"/>
      <c r="AY28" s="200"/>
      <c r="AZ28" s="200"/>
      <c r="BA28" s="200"/>
      <c r="BB28" s="200"/>
      <c r="BC28" s="200"/>
      <c r="BD28" s="201"/>
      <c r="BE28" s="199"/>
      <c r="BF28" s="199"/>
    </row>
    <row r="29" spans="1:58" x14ac:dyDescent="0.35">
      <c r="A29" s="167">
        <v>26</v>
      </c>
      <c r="B29" s="108" t="s">
        <v>27</v>
      </c>
      <c r="C29" s="109">
        <v>175</v>
      </c>
      <c r="D29" s="71">
        <v>0.21</v>
      </c>
      <c r="E29" s="71" t="s">
        <v>346</v>
      </c>
      <c r="F29" s="59">
        <v>41361</v>
      </c>
      <c r="G29" s="59">
        <v>41361</v>
      </c>
      <c r="H29" s="73" t="s">
        <v>381</v>
      </c>
      <c r="I29" s="57">
        <f t="shared" si="0"/>
        <v>629354.212166599</v>
      </c>
      <c r="J29" s="15">
        <f t="shared" si="1"/>
        <v>115354.32887791282</v>
      </c>
      <c r="K29" s="16">
        <f t="shared" si="2"/>
        <v>0.18328999257953149</v>
      </c>
      <c r="L29" s="17">
        <f t="shared" si="3"/>
        <v>66364.229894129763</v>
      </c>
      <c r="M29" s="105">
        <v>40470.099948000025</v>
      </c>
      <c r="N29" s="106">
        <v>7417.7646194689187</v>
      </c>
      <c r="O29" s="107">
        <v>5313.0448973669809</v>
      </c>
      <c r="P29" s="105">
        <v>25163.917525743007</v>
      </c>
      <c r="Q29" s="106">
        <v>4612.2944432934328</v>
      </c>
      <c r="R29" s="107">
        <v>3151.4638841097876</v>
      </c>
      <c r="S29" s="105">
        <v>60207.216173000052</v>
      </c>
      <c r="T29" s="106">
        <v>11035.380652349169</v>
      </c>
      <c r="U29" s="107">
        <v>8335.3674193212373</v>
      </c>
      <c r="V29" s="105">
        <v>88824.995200000019</v>
      </c>
      <c r="W29" s="106">
        <v>16280.733370208001</v>
      </c>
      <c r="X29" s="107">
        <v>12501.489098584001</v>
      </c>
      <c r="Y29" s="105">
        <v>97775.612000000052</v>
      </c>
      <c r="Z29" s="106">
        <v>17921.291923479999</v>
      </c>
      <c r="AA29" s="107">
        <v>13147.735738543986</v>
      </c>
      <c r="AB29" s="105">
        <v>78674.226804123784</v>
      </c>
      <c r="AC29" s="106">
        <v>14420.199030927864</v>
      </c>
      <c r="AD29" s="107">
        <v>8439.7043273270629</v>
      </c>
      <c r="AE29" s="105">
        <v>53798.969072164939</v>
      </c>
      <c r="AF29" s="106">
        <v>9860.8130412371065</v>
      </c>
      <c r="AG29" s="107">
        <v>4871.595931807241</v>
      </c>
      <c r="AH29" s="105">
        <v>39531.958762886563</v>
      </c>
      <c r="AI29" s="106">
        <v>7245.8127216494831</v>
      </c>
      <c r="AJ29" s="107">
        <v>3720.2734220961734</v>
      </c>
      <c r="AK29" s="105">
        <v>48198.969258000012</v>
      </c>
      <c r="AL29" s="106">
        <v>8834.3890752988173</v>
      </c>
      <c r="AM29" s="107">
        <v>2920.2121469109215</v>
      </c>
      <c r="AN29" s="119">
        <v>43089.690721649509</v>
      </c>
      <c r="AO29" s="118">
        <v>7897.91</v>
      </c>
      <c r="AP29" s="107">
        <v>3334.0284251139751</v>
      </c>
      <c r="AQ29" s="119">
        <v>28382.474226804108</v>
      </c>
      <c r="AR29" s="118">
        <v>5202.22</v>
      </c>
      <c r="AS29" s="107">
        <v>1671.9855485385551</v>
      </c>
      <c r="AT29" s="119">
        <v>25236.082474226816</v>
      </c>
      <c r="AU29" s="118">
        <v>4625.5200000000004</v>
      </c>
      <c r="AV29" s="197">
        <v>-1042.6709455901616</v>
      </c>
      <c r="AW29" s="199"/>
      <c r="AX29" s="202"/>
      <c r="AY29" s="200"/>
      <c r="AZ29" s="200"/>
      <c r="BA29" s="200"/>
      <c r="BB29" s="200"/>
      <c r="BC29" s="200"/>
      <c r="BD29" s="201"/>
      <c r="BE29" s="199"/>
      <c r="BF29" s="199"/>
    </row>
    <row r="30" spans="1:58" x14ac:dyDescent="0.35">
      <c r="A30" s="175">
        <v>27</v>
      </c>
      <c r="B30" s="108" t="s">
        <v>28</v>
      </c>
      <c r="C30" s="109">
        <v>181</v>
      </c>
      <c r="D30" s="71">
        <v>0.999</v>
      </c>
      <c r="E30" s="71" t="s">
        <v>347</v>
      </c>
      <c r="F30" s="59">
        <v>41156</v>
      </c>
      <c r="G30" s="59">
        <v>41172</v>
      </c>
      <c r="H30" s="73" t="s">
        <v>382</v>
      </c>
      <c r="I30" s="57">
        <f t="shared" si="0"/>
        <v>7681492.2999999896</v>
      </c>
      <c r="J30" s="15">
        <f t="shared" si="1"/>
        <v>1283270.091462</v>
      </c>
      <c r="K30" s="16">
        <f t="shared" si="2"/>
        <v>0.16705999841489158</v>
      </c>
      <c r="L30" s="17">
        <f t="shared" si="3"/>
        <v>632687.07516800147</v>
      </c>
      <c r="M30" s="105">
        <v>679789.00000000012</v>
      </c>
      <c r="N30" s="106">
        <v>113565.55033999984</v>
      </c>
      <c r="O30" s="107">
        <v>77266.382244000008</v>
      </c>
      <c r="P30" s="105">
        <v>614517.9999999993</v>
      </c>
      <c r="Q30" s="106">
        <v>102661.37708000001</v>
      </c>
      <c r="R30" s="107">
        <v>66356.116929999975</v>
      </c>
      <c r="S30" s="105">
        <v>678969.40000000026</v>
      </c>
      <c r="T30" s="106">
        <v>113428.62796400006</v>
      </c>
      <c r="U30" s="107">
        <v>83893.531478999939</v>
      </c>
      <c r="V30" s="105">
        <v>799160.2</v>
      </c>
      <c r="W30" s="106">
        <v>133507.69801399999</v>
      </c>
      <c r="X30" s="107">
        <v>101536.33313100008</v>
      </c>
      <c r="Y30" s="105">
        <v>600329.59999999951</v>
      </c>
      <c r="Z30" s="106">
        <v>100291.06297600002</v>
      </c>
      <c r="AA30" s="107">
        <v>71587.112702999992</v>
      </c>
      <c r="AB30" s="105">
        <v>601699.59999999974</v>
      </c>
      <c r="AC30" s="106">
        <v>100519.93517599997</v>
      </c>
      <c r="AD30" s="107">
        <v>54518.159275000064</v>
      </c>
      <c r="AE30" s="105">
        <v>642987.89999999991</v>
      </c>
      <c r="AF30" s="106">
        <v>107417.55857400005</v>
      </c>
      <c r="AG30" s="107">
        <v>50720.468007999982</v>
      </c>
      <c r="AH30" s="105">
        <v>640665.10000000021</v>
      </c>
      <c r="AI30" s="106">
        <v>107029.51160600006</v>
      </c>
      <c r="AJ30" s="107">
        <v>51005.161620000035</v>
      </c>
      <c r="AK30" s="105">
        <v>657372.19999999949</v>
      </c>
      <c r="AL30" s="106">
        <v>109820.599732</v>
      </c>
      <c r="AM30" s="107">
        <v>28676.814193000013</v>
      </c>
      <c r="AN30" s="119">
        <v>686168.70000000019</v>
      </c>
      <c r="AO30" s="118">
        <v>114631.34</v>
      </c>
      <c r="AP30" s="107">
        <v>41868.623406000013</v>
      </c>
      <c r="AQ30" s="119">
        <v>642116.79999999958</v>
      </c>
      <c r="AR30" s="118">
        <v>107272.03</v>
      </c>
      <c r="AS30" s="107">
        <v>26886.697600999963</v>
      </c>
      <c r="AT30" s="119">
        <v>437715.79999999027</v>
      </c>
      <c r="AU30" s="118">
        <v>73124.800000000003</v>
      </c>
      <c r="AV30" s="197">
        <v>-21628.325421998557</v>
      </c>
      <c r="AW30" s="199"/>
      <c r="AX30" s="202"/>
      <c r="AY30" s="200"/>
      <c r="AZ30" s="200"/>
      <c r="BA30" s="200"/>
      <c r="BB30" s="200"/>
      <c r="BC30" s="200"/>
      <c r="BD30" s="201"/>
      <c r="BE30" s="199"/>
      <c r="BF30" s="199"/>
    </row>
    <row r="31" spans="1:58" x14ac:dyDescent="0.35">
      <c r="A31" s="175">
        <v>28</v>
      </c>
      <c r="B31" s="108" t="s">
        <v>204</v>
      </c>
      <c r="C31" s="109">
        <v>187</v>
      </c>
      <c r="D31" s="71">
        <v>1.1000000000000001</v>
      </c>
      <c r="E31" s="71" t="s">
        <v>346</v>
      </c>
      <c r="F31" s="59">
        <v>39360</v>
      </c>
      <c r="G31" s="59">
        <v>39387</v>
      </c>
      <c r="H31" s="73" t="s">
        <v>383</v>
      </c>
      <c r="I31" s="57">
        <f t="shared" si="0"/>
        <v>2394895.8265332612</v>
      </c>
      <c r="J31" s="15">
        <f t="shared" si="1"/>
        <v>372789.48287709884</v>
      </c>
      <c r="K31" s="16">
        <f t="shared" si="2"/>
        <v>0.15565999938157285</v>
      </c>
      <c r="L31" s="17">
        <f t="shared" si="3"/>
        <v>150928.77172738523</v>
      </c>
      <c r="M31" s="105">
        <v>189837.98373983754</v>
      </c>
      <c r="N31" s="106">
        <v>29550.180548943084</v>
      </c>
      <c r="O31" s="107">
        <v>19377.710268440689</v>
      </c>
      <c r="P31" s="105">
        <v>168837.72357723551</v>
      </c>
      <c r="Q31" s="106">
        <v>26281.280052032533</v>
      </c>
      <c r="R31" s="107">
        <v>16297.166779176456</v>
      </c>
      <c r="S31" s="105">
        <v>185901.24041811813</v>
      </c>
      <c r="T31" s="106">
        <v>28937.387083484216</v>
      </c>
      <c r="U31" s="107">
        <v>20832.871061071179</v>
      </c>
      <c r="V31" s="105">
        <v>178100.32984901275</v>
      </c>
      <c r="W31" s="106">
        <v>27723.097344297224</v>
      </c>
      <c r="X31" s="107">
        <v>20019.228527561165</v>
      </c>
      <c r="Y31" s="105">
        <v>192220.78513356578</v>
      </c>
      <c r="Z31" s="106">
        <v>29921.087413890822</v>
      </c>
      <c r="AA31" s="107">
        <v>20669.463144367313</v>
      </c>
      <c r="AB31" s="105">
        <v>168398.19744483157</v>
      </c>
      <c r="AC31" s="106">
        <v>26212.863414262527</v>
      </c>
      <c r="AD31" s="107">
        <v>13388.643821650148</v>
      </c>
      <c r="AE31" s="105">
        <v>205470.93797937917</v>
      </c>
      <c r="AF31" s="106">
        <v>31983.606205870125</v>
      </c>
      <c r="AG31" s="107">
        <v>13850.814559433291</v>
      </c>
      <c r="AH31" s="105">
        <v>199025.37171299991</v>
      </c>
      <c r="AI31" s="106">
        <v>30980.289360845545</v>
      </c>
      <c r="AJ31" s="107">
        <v>13616.453895533279</v>
      </c>
      <c r="AK31" s="105">
        <v>210115.19628339141</v>
      </c>
      <c r="AL31" s="106">
        <v>32706.531453472711</v>
      </c>
      <c r="AM31" s="107">
        <v>6570.9529417753747</v>
      </c>
      <c r="AN31" s="119">
        <v>237338.0069686411</v>
      </c>
      <c r="AO31" s="118">
        <v>36944.03</v>
      </c>
      <c r="AP31" s="107">
        <v>11711.064855660325</v>
      </c>
      <c r="AQ31" s="119">
        <v>222785.48664343753</v>
      </c>
      <c r="AR31" s="118">
        <v>34678.79</v>
      </c>
      <c r="AS31" s="107">
        <v>6778.6767545825433</v>
      </c>
      <c r="AT31" s="119">
        <v>236864.56678281064</v>
      </c>
      <c r="AU31" s="118">
        <v>36870.339999999997</v>
      </c>
      <c r="AV31" s="197">
        <v>-12184.27488186652</v>
      </c>
      <c r="AW31" s="199"/>
      <c r="AX31" s="202"/>
      <c r="AY31" s="200"/>
      <c r="AZ31" s="200"/>
      <c r="BA31" s="200"/>
      <c r="BB31" s="200"/>
      <c r="BC31" s="200"/>
      <c r="BD31" s="201"/>
      <c r="BE31" s="199"/>
      <c r="BF31" s="199"/>
    </row>
    <row r="32" spans="1:58" x14ac:dyDescent="0.35">
      <c r="A32" s="167">
        <v>29</v>
      </c>
      <c r="B32" s="108" t="s">
        <v>288</v>
      </c>
      <c r="C32" s="109">
        <v>361</v>
      </c>
      <c r="D32" s="71">
        <v>0.5</v>
      </c>
      <c r="E32" s="71" t="s">
        <v>346</v>
      </c>
      <c r="F32" s="59">
        <v>40382</v>
      </c>
      <c r="G32" s="59">
        <v>40382</v>
      </c>
      <c r="H32" s="73" t="s">
        <v>384</v>
      </c>
      <c r="I32" s="57">
        <f t="shared" si="0"/>
        <v>3443873.3377929577</v>
      </c>
      <c r="J32" s="15">
        <f t="shared" si="1"/>
        <v>557425.34192775574</v>
      </c>
      <c r="K32" s="16">
        <f t="shared" si="2"/>
        <v>0.16186000100833778</v>
      </c>
      <c r="L32" s="17">
        <f t="shared" si="3"/>
        <v>264759.67979754065</v>
      </c>
      <c r="M32" s="105">
        <v>334553.70000000054</v>
      </c>
      <c r="N32" s="106">
        <v>54150.861881999925</v>
      </c>
      <c r="O32" s="107">
        <v>36281.444830800043</v>
      </c>
      <c r="P32" s="105">
        <v>268362.17999999959</v>
      </c>
      <c r="Q32" s="106">
        <v>43437.102454799999</v>
      </c>
      <c r="R32" s="107">
        <v>27250.122174600008</v>
      </c>
      <c r="S32" s="105">
        <v>323946.24000000017</v>
      </c>
      <c r="T32" s="106">
        <v>52433.938406399982</v>
      </c>
      <c r="U32" s="107">
        <v>38470.077141600006</v>
      </c>
      <c r="V32" s="105">
        <v>301231.32000000047</v>
      </c>
      <c r="W32" s="106">
        <v>48757.30145519998</v>
      </c>
      <c r="X32" s="107">
        <v>35739.838885799974</v>
      </c>
      <c r="Y32" s="105">
        <v>289751.40000000008</v>
      </c>
      <c r="Z32" s="106">
        <v>46899.161604000001</v>
      </c>
      <c r="AA32" s="107">
        <v>32866.56721619999</v>
      </c>
      <c r="AB32" s="105">
        <v>243611.02460000015</v>
      </c>
      <c r="AC32" s="106">
        <v>39430.88044175601</v>
      </c>
      <c r="AD32" s="107">
        <v>21044.774584520415</v>
      </c>
      <c r="AE32" s="105">
        <v>308406.2400000004</v>
      </c>
      <c r="AF32" s="106">
        <v>49918.634006399974</v>
      </c>
      <c r="AG32" s="107">
        <v>22682.424706800033</v>
      </c>
      <c r="AH32" s="105">
        <v>273915.7799999998</v>
      </c>
      <c r="AI32" s="106">
        <v>44336.008150799978</v>
      </c>
      <c r="AJ32" s="107">
        <v>21214.317648599987</v>
      </c>
      <c r="AK32" s="105">
        <v>244938.24000000002</v>
      </c>
      <c r="AL32" s="106">
        <v>39645.703526400044</v>
      </c>
      <c r="AM32" s="107">
        <v>8912.7372642000064</v>
      </c>
      <c r="AN32" s="119">
        <v>322188.35500000021</v>
      </c>
      <c r="AO32" s="118">
        <v>52149.41</v>
      </c>
      <c r="AP32" s="107">
        <v>17807.980300099993</v>
      </c>
      <c r="AQ32" s="119">
        <v>311014.79999999993</v>
      </c>
      <c r="AR32" s="118">
        <v>50340.86</v>
      </c>
      <c r="AS32" s="107">
        <v>12264.105168</v>
      </c>
      <c r="AT32" s="119">
        <v>221954.05819295574</v>
      </c>
      <c r="AU32" s="118">
        <v>35925.480000000003</v>
      </c>
      <c r="AV32" s="197">
        <v>-9774.7101236797753</v>
      </c>
      <c r="AW32" s="199"/>
      <c r="AX32" s="202"/>
      <c r="AY32" s="200"/>
      <c r="AZ32" s="200"/>
      <c r="BA32" s="200"/>
      <c r="BB32" s="200"/>
      <c r="BC32" s="200"/>
      <c r="BD32" s="201"/>
      <c r="BE32" s="199"/>
      <c r="BF32" s="199"/>
    </row>
    <row r="33" spans="1:58" x14ac:dyDescent="0.35">
      <c r="A33" s="175">
        <v>30</v>
      </c>
      <c r="B33" s="108" t="s">
        <v>29</v>
      </c>
      <c r="C33" s="109">
        <v>227</v>
      </c>
      <c r="D33" s="71">
        <v>0.99</v>
      </c>
      <c r="E33" s="71" t="s">
        <v>346</v>
      </c>
      <c r="F33" s="59">
        <v>40963</v>
      </c>
      <c r="G33" s="59">
        <v>40963</v>
      </c>
      <c r="H33" s="73" t="s">
        <v>385</v>
      </c>
      <c r="I33" s="57">
        <f t="shared" ref="I33:I50" si="5">M33+P33+S33+V33+Y33+AB33+AE33+AH33+AK33+AN33+AQ33+AT33</f>
        <v>6722665.3477647081</v>
      </c>
      <c r="J33" s="15">
        <f t="shared" ref="J33:J50" si="6">N33+Q33+T33+W33+Z33+AC33+AF33+AI33+AL33+AO33+AR33+AU33</f>
        <v>1333373.4420822402</v>
      </c>
      <c r="K33" s="16">
        <f t="shared" si="2"/>
        <v>0.19833999955472839</v>
      </c>
      <c r="L33" s="17">
        <f t="shared" ref="L33:L50" si="7">O33+R33+U33+X33+AA33+AD33+AG33+AJ33+AM33+AP33+AS33+AV33</f>
        <v>738960.59970115265</v>
      </c>
      <c r="M33" s="105">
        <v>531872.33600000024</v>
      </c>
      <c r="N33" s="106">
        <v>105491.55912224003</v>
      </c>
      <c r="O33" s="107">
        <v>77430.000135143899</v>
      </c>
      <c r="P33" s="105">
        <v>545504.29999999993</v>
      </c>
      <c r="Q33" s="106">
        <v>108195.322862</v>
      </c>
      <c r="R33" s="107">
        <v>75558.61049799998</v>
      </c>
      <c r="S33" s="105">
        <v>558373.29999999993</v>
      </c>
      <c r="T33" s="106">
        <v>110747.760322</v>
      </c>
      <c r="U33" s="107">
        <v>86599.667977000019</v>
      </c>
      <c r="V33" s="105">
        <v>557815.70000000065</v>
      </c>
      <c r="W33" s="106">
        <v>110637.16593800003</v>
      </c>
      <c r="X33" s="107">
        <v>86750.972887000069</v>
      </c>
      <c r="Y33" s="105">
        <v>635564.39999999921</v>
      </c>
      <c r="Z33" s="106">
        <v>126057.84309600001</v>
      </c>
      <c r="AA33" s="107">
        <v>95362.279143000109</v>
      </c>
      <c r="AB33" s="105">
        <v>582940.10000000056</v>
      </c>
      <c r="AC33" s="106">
        <v>115620.33943399991</v>
      </c>
      <c r="AD33" s="107">
        <v>71858.795990999963</v>
      </c>
      <c r="AE33" s="105">
        <v>586105.00000000012</v>
      </c>
      <c r="AF33" s="106">
        <v>116248.06570000009</v>
      </c>
      <c r="AG33" s="107">
        <v>64535.941914999996</v>
      </c>
      <c r="AH33" s="105">
        <v>534881.50000000047</v>
      </c>
      <c r="AI33" s="106">
        <v>106088.39670999997</v>
      </c>
      <c r="AJ33" s="107">
        <v>59680.422664999984</v>
      </c>
      <c r="AK33" s="105">
        <v>576759.70000000007</v>
      </c>
      <c r="AL33" s="106">
        <v>114394.51889799997</v>
      </c>
      <c r="AM33" s="107">
        <v>43724.300584000004</v>
      </c>
      <c r="AN33" s="119">
        <v>543245.30000000063</v>
      </c>
      <c r="AO33" s="118">
        <v>107747.27</v>
      </c>
      <c r="AP33" s="107">
        <v>49594.453844000011</v>
      </c>
      <c r="AQ33" s="119">
        <v>495893.91176470532</v>
      </c>
      <c r="AR33" s="118">
        <v>98355.6</v>
      </c>
      <c r="AS33" s="107">
        <v>35956.767030008748</v>
      </c>
      <c r="AT33" s="119">
        <v>573709.79999999993</v>
      </c>
      <c r="AU33" s="118">
        <v>113789.6</v>
      </c>
      <c r="AV33" s="197">
        <v>-8091.6129679999849</v>
      </c>
      <c r="AW33" s="199"/>
      <c r="AX33" s="202"/>
      <c r="AY33" s="200"/>
      <c r="AZ33" s="200"/>
      <c r="BA33" s="200"/>
      <c r="BB33" s="200"/>
      <c r="BC33" s="200"/>
      <c r="BD33" s="201"/>
      <c r="BE33" s="199"/>
      <c r="BF33" s="199"/>
    </row>
    <row r="34" spans="1:58" x14ac:dyDescent="0.35">
      <c r="A34" s="175">
        <v>31</v>
      </c>
      <c r="B34" s="108" t="s">
        <v>205</v>
      </c>
      <c r="C34" s="109">
        <v>230</v>
      </c>
      <c r="D34" s="71">
        <v>1.998</v>
      </c>
      <c r="E34" s="71" t="s">
        <v>346</v>
      </c>
      <c r="F34" s="59">
        <v>40821</v>
      </c>
      <c r="G34" s="59">
        <v>40821</v>
      </c>
      <c r="H34" s="73" t="s">
        <v>386</v>
      </c>
      <c r="I34" s="57">
        <f t="shared" si="5"/>
        <v>3687186.7513043503</v>
      </c>
      <c r="J34" s="15">
        <f t="shared" si="6"/>
        <v>682189.10022000014</v>
      </c>
      <c r="K34" s="16">
        <f t="shared" si="2"/>
        <v>0.18501615085774384</v>
      </c>
      <c r="L34" s="17">
        <f t="shared" si="7"/>
        <v>412003.03636538965</v>
      </c>
      <c r="M34" s="105">
        <v>448101.96000000014</v>
      </c>
      <c r="N34" s="106">
        <v>84915.321419999978</v>
      </c>
      <c r="O34" s="107">
        <v>61087.00168820002</v>
      </c>
      <c r="P34" s="105">
        <v>415529.1000000012</v>
      </c>
      <c r="Q34" s="106">
        <v>78742.764449999988</v>
      </c>
      <c r="R34" s="107">
        <v>54798.906343800081</v>
      </c>
      <c r="S34" s="105">
        <v>460105.14000000042</v>
      </c>
      <c r="T34" s="106">
        <v>87189.924029999995</v>
      </c>
      <c r="U34" s="107">
        <v>66769.607747600021</v>
      </c>
      <c r="V34" s="105">
        <v>261192.67999999982</v>
      </c>
      <c r="W34" s="106">
        <v>49496.012860000003</v>
      </c>
      <c r="X34" s="107">
        <v>37804.059130000016</v>
      </c>
      <c r="Y34" s="105">
        <v>367957.22000000073</v>
      </c>
      <c r="Z34" s="106">
        <v>69727.893190000003</v>
      </c>
      <c r="AA34" s="107">
        <v>52075.298128800001</v>
      </c>
      <c r="AB34" s="105">
        <v>351417.50000000012</v>
      </c>
      <c r="AC34" s="106">
        <v>66593.616250000021</v>
      </c>
      <c r="AD34" s="107">
        <v>40383.880211000018</v>
      </c>
      <c r="AE34" s="105">
        <v>417293.42000000039</v>
      </c>
      <c r="AF34" s="106">
        <v>79077.103090000091</v>
      </c>
      <c r="AG34" s="107">
        <v>42005.488612399939</v>
      </c>
      <c r="AH34" s="105">
        <v>295849.53999999986</v>
      </c>
      <c r="AI34" s="106">
        <v>56063.487830000005</v>
      </c>
      <c r="AJ34" s="107">
        <v>30499.337820399971</v>
      </c>
      <c r="AK34" s="105">
        <v>209029.79999999996</v>
      </c>
      <c r="AL34" s="106">
        <v>39611.147099999987</v>
      </c>
      <c r="AM34" s="107">
        <v>13889.441537199998</v>
      </c>
      <c r="AN34" s="119">
        <v>209196.08000000005</v>
      </c>
      <c r="AO34" s="118">
        <v>32642.26</v>
      </c>
      <c r="AP34" s="107">
        <v>9507.1766126000039</v>
      </c>
      <c r="AQ34" s="119">
        <v>204046.9199999999</v>
      </c>
      <c r="AR34" s="118">
        <v>30933.51</v>
      </c>
      <c r="AS34" s="107">
        <v>5157.3112711999956</v>
      </c>
      <c r="AT34" s="119">
        <v>47467.391304347802</v>
      </c>
      <c r="AU34" s="118">
        <v>7196.06</v>
      </c>
      <c r="AV34" s="197">
        <v>-1974.4727378104624</v>
      </c>
      <c r="AW34" s="199"/>
      <c r="AX34" s="202"/>
      <c r="AY34" s="200"/>
      <c r="AZ34" s="200"/>
      <c r="BA34" s="200"/>
      <c r="BB34" s="200"/>
      <c r="BC34" s="200"/>
      <c r="BD34" s="201"/>
      <c r="BE34" s="199"/>
      <c r="BF34" s="199"/>
    </row>
    <row r="35" spans="1:58" x14ac:dyDescent="0.35">
      <c r="A35" s="167">
        <v>32</v>
      </c>
      <c r="B35" s="108" t="s">
        <v>354</v>
      </c>
      <c r="C35" s="109">
        <v>385</v>
      </c>
      <c r="D35" s="111">
        <v>0.5</v>
      </c>
      <c r="E35" s="111" t="s">
        <v>347</v>
      </c>
      <c r="F35" s="170">
        <v>41962</v>
      </c>
      <c r="G35" s="170">
        <v>41962</v>
      </c>
      <c r="H35" s="73" t="s">
        <v>387</v>
      </c>
      <c r="I35" s="57">
        <f t="shared" si="5"/>
        <v>2316993.7000000011</v>
      </c>
      <c r="J35" s="15">
        <f t="shared" si="6"/>
        <v>398453.40037199983</v>
      </c>
      <c r="K35" s="16">
        <f t="shared" si="2"/>
        <v>0.1719699973167815</v>
      </c>
      <c r="L35" s="17">
        <f t="shared" si="7"/>
        <v>199489.6160310001</v>
      </c>
      <c r="M35" s="105">
        <v>266675.10000000056</v>
      </c>
      <c r="N35" s="106">
        <v>45860.116946999937</v>
      </c>
      <c r="O35" s="107">
        <v>31734.784528499982</v>
      </c>
      <c r="P35" s="105">
        <v>203651.45000000019</v>
      </c>
      <c r="Q35" s="106">
        <v>35021.939856499965</v>
      </c>
      <c r="R35" s="107">
        <v>23586.232362000006</v>
      </c>
      <c r="S35" s="105">
        <v>277710.79999999981</v>
      </c>
      <c r="T35" s="106">
        <v>47757.926275999984</v>
      </c>
      <c r="U35" s="107">
        <v>35652.634812000062</v>
      </c>
      <c r="V35" s="105">
        <v>207931.79999999996</v>
      </c>
      <c r="W35" s="106">
        <v>35758.031645999981</v>
      </c>
      <c r="X35" s="107">
        <v>26610.743994500004</v>
      </c>
      <c r="Y35" s="105">
        <v>269582.69999999984</v>
      </c>
      <c r="Z35" s="106">
        <v>46360.13691899996</v>
      </c>
      <c r="AA35" s="107">
        <v>33361.871642500024</v>
      </c>
      <c r="AB35" s="105">
        <v>187714.7500000002</v>
      </c>
      <c r="AC35" s="106">
        <v>32281.305557500007</v>
      </c>
      <c r="AD35" s="107">
        <v>18394.864541000017</v>
      </c>
      <c r="AE35" s="105">
        <v>103103.04999999996</v>
      </c>
      <c r="AF35" s="106">
        <v>17730.63150850001</v>
      </c>
      <c r="AG35" s="107">
        <v>8798.2339699999957</v>
      </c>
      <c r="AH35" s="105">
        <v>34709.849999999991</v>
      </c>
      <c r="AI35" s="106">
        <v>5969.0529044999994</v>
      </c>
      <c r="AJ35" s="107">
        <v>3052.7099129999997</v>
      </c>
      <c r="AK35" s="105">
        <v>78148.099999999977</v>
      </c>
      <c r="AL35" s="106">
        <v>13439.128756999995</v>
      </c>
      <c r="AM35" s="107">
        <v>3859.9234810000016</v>
      </c>
      <c r="AN35" s="119">
        <v>196209.00000000038</v>
      </c>
      <c r="AO35" s="118">
        <v>33742.06</v>
      </c>
      <c r="AP35" s="107">
        <v>12850.029201499996</v>
      </c>
      <c r="AQ35" s="119">
        <v>226920.75000000003</v>
      </c>
      <c r="AR35" s="118">
        <v>39023.56</v>
      </c>
      <c r="AS35" s="107">
        <v>10533.863307500003</v>
      </c>
      <c r="AT35" s="119">
        <v>264636.35000000009</v>
      </c>
      <c r="AU35" s="118">
        <v>45509.51</v>
      </c>
      <c r="AV35" s="197">
        <v>-8946.2757225000023</v>
      </c>
      <c r="AW35" s="199"/>
      <c r="AX35" s="202"/>
      <c r="AY35" s="200"/>
      <c r="AZ35" s="200"/>
      <c r="BA35" s="200"/>
      <c r="BB35" s="200"/>
      <c r="BC35" s="200"/>
      <c r="BD35" s="201"/>
      <c r="BE35" s="199"/>
      <c r="BF35" s="199"/>
    </row>
    <row r="36" spans="1:58" x14ac:dyDescent="0.35">
      <c r="A36" s="175">
        <v>33</v>
      </c>
      <c r="B36" s="108" t="s">
        <v>30</v>
      </c>
      <c r="C36" s="109">
        <v>241</v>
      </c>
      <c r="D36" s="71">
        <v>0.81499999999999995</v>
      </c>
      <c r="E36" s="71" t="s">
        <v>347</v>
      </c>
      <c r="F36" s="59">
        <v>41346</v>
      </c>
      <c r="G36" s="59">
        <v>41346</v>
      </c>
      <c r="H36" s="73" t="s">
        <v>377</v>
      </c>
      <c r="I36" s="57">
        <f t="shared" si="5"/>
        <v>3035540.8600000003</v>
      </c>
      <c r="J36" s="15">
        <f t="shared" si="6"/>
        <v>507117.45750599983</v>
      </c>
      <c r="K36" s="16">
        <f t="shared" si="2"/>
        <v>0.16706000047253516</v>
      </c>
      <c r="L36" s="17">
        <f t="shared" si="7"/>
        <v>249201.25052519995</v>
      </c>
      <c r="M36" s="122">
        <v>312484.60000000009</v>
      </c>
      <c r="N36" s="120">
        <v>52203.677275999929</v>
      </c>
      <c r="O36" s="121">
        <v>35533.020442399997</v>
      </c>
      <c r="P36" s="122">
        <v>294873.97999999992</v>
      </c>
      <c r="Q36" s="120">
        <v>49261.647098799956</v>
      </c>
      <c r="R36" s="121">
        <v>31829.429048199974</v>
      </c>
      <c r="S36" s="122">
        <v>323613.76000000018</v>
      </c>
      <c r="T36" s="120">
        <v>54062.914745599948</v>
      </c>
      <c r="U36" s="121">
        <v>40125.883898600063</v>
      </c>
      <c r="V36" s="122">
        <v>329916.51999999949</v>
      </c>
      <c r="W36" s="120">
        <v>55115.853831200031</v>
      </c>
      <c r="X36" s="121">
        <v>40752.62113279997</v>
      </c>
      <c r="Y36" s="122">
        <v>326074.4200000001</v>
      </c>
      <c r="Z36" s="120">
        <v>54473.992605200037</v>
      </c>
      <c r="AA36" s="121">
        <v>38827.218534200016</v>
      </c>
      <c r="AB36" s="122">
        <v>280406.36000000004</v>
      </c>
      <c r="AC36" s="120">
        <v>46844.686501599979</v>
      </c>
      <c r="AD36" s="121">
        <v>25373.661659799964</v>
      </c>
      <c r="AE36" s="122">
        <v>246439.86000000013</v>
      </c>
      <c r="AF36" s="120">
        <v>41170.24301159996</v>
      </c>
      <c r="AG36" s="121">
        <v>19058.586962799993</v>
      </c>
      <c r="AH36" s="122">
        <v>0</v>
      </c>
      <c r="AI36" s="120">
        <v>0</v>
      </c>
      <c r="AJ36" s="121">
        <v>0</v>
      </c>
      <c r="AK36" s="122">
        <v>49370.60000000002</v>
      </c>
      <c r="AL36" s="120">
        <v>8247.852436000001</v>
      </c>
      <c r="AM36" s="121">
        <v>2010.6622526000001</v>
      </c>
      <c r="AN36" s="119">
        <v>285204.27999999985</v>
      </c>
      <c r="AO36" s="118">
        <v>47646.23</v>
      </c>
      <c r="AP36" s="107">
        <v>16814.538161</v>
      </c>
      <c r="AQ36" s="119">
        <v>286045.70000000007</v>
      </c>
      <c r="AR36" s="118">
        <v>47786.79</v>
      </c>
      <c r="AS36" s="107">
        <v>11134.657239599997</v>
      </c>
      <c r="AT36" s="119">
        <v>301110.77999999956</v>
      </c>
      <c r="AU36" s="118">
        <v>50303.57</v>
      </c>
      <c r="AV36" s="197">
        <v>-12259.028806800034</v>
      </c>
      <c r="AW36" s="199"/>
      <c r="AX36" s="202"/>
      <c r="AY36" s="200"/>
      <c r="AZ36" s="200"/>
      <c r="BA36" s="200"/>
      <c r="BB36" s="200"/>
      <c r="BC36" s="200"/>
      <c r="BD36" s="201"/>
      <c r="BE36" s="199"/>
      <c r="BF36" s="199"/>
    </row>
    <row r="37" spans="1:58" x14ac:dyDescent="0.35">
      <c r="A37" s="175">
        <v>34</v>
      </c>
      <c r="B37" s="108" t="s">
        <v>31</v>
      </c>
      <c r="C37" s="109">
        <v>251</v>
      </c>
      <c r="D37" s="71">
        <v>0.998</v>
      </c>
      <c r="E37" s="71" t="s">
        <v>346</v>
      </c>
      <c r="F37" s="59">
        <v>40739</v>
      </c>
      <c r="G37" s="59">
        <v>40739</v>
      </c>
      <c r="H37" s="73" t="s">
        <v>388</v>
      </c>
      <c r="I37" s="57">
        <f t="shared" si="5"/>
        <v>6159825.8817858445</v>
      </c>
      <c r="J37" s="15">
        <f t="shared" si="6"/>
        <v>1085101.7839956479</v>
      </c>
      <c r="K37" s="16">
        <f t="shared" si="2"/>
        <v>0.17615786628063865</v>
      </c>
      <c r="L37" s="17">
        <f t="shared" si="7"/>
        <v>563914.90156247979</v>
      </c>
      <c r="M37" s="105">
        <v>474980.00000090018</v>
      </c>
      <c r="N37" s="106">
        <v>91476.398200173309</v>
      </c>
      <c r="O37" s="107">
        <v>66072.506077803322</v>
      </c>
      <c r="P37" s="105">
        <v>506403.42857269978</v>
      </c>
      <c r="Q37" s="106">
        <v>97528.236308816166</v>
      </c>
      <c r="R37" s="107">
        <v>67499.581607626387</v>
      </c>
      <c r="S37" s="105">
        <v>621561.60000000021</v>
      </c>
      <c r="T37" s="106">
        <v>119706.54854399992</v>
      </c>
      <c r="U37" s="107">
        <v>92552.305244399977</v>
      </c>
      <c r="V37" s="105">
        <v>601119.51020408201</v>
      </c>
      <c r="W37" s="106">
        <v>115769.6064702039</v>
      </c>
      <c r="X37" s="107">
        <v>89605.460253525642</v>
      </c>
      <c r="Y37" s="105">
        <v>588992.8199999996</v>
      </c>
      <c r="Z37" s="106">
        <v>113434.12720379999</v>
      </c>
      <c r="AA37" s="107">
        <v>84575.217522000035</v>
      </c>
      <c r="AB37" s="105">
        <v>500442.2040816329</v>
      </c>
      <c r="AC37" s="106">
        <v>96380.164084081625</v>
      </c>
      <c r="AD37" s="107">
        <v>58190.117773295155</v>
      </c>
      <c r="AE37" s="105">
        <v>528123.02040816285</v>
      </c>
      <c r="AF37" s="106">
        <v>90559.718366962159</v>
      </c>
      <c r="AG37" s="107">
        <v>43927.935858945617</v>
      </c>
      <c r="AH37" s="105">
        <v>334367.67346938781</v>
      </c>
      <c r="AI37" s="106">
        <v>51516.027451428541</v>
      </c>
      <c r="AJ37" s="107">
        <v>21362.880028253967</v>
      </c>
      <c r="AK37" s="105">
        <v>458952.08260000049</v>
      </c>
      <c r="AL37" s="106">
        <v>70710.74736618204</v>
      </c>
      <c r="AM37" s="107">
        <v>14100.17368289301</v>
      </c>
      <c r="AN37" s="119">
        <v>598137.41999999946</v>
      </c>
      <c r="AO37" s="118">
        <v>92155.03</v>
      </c>
      <c r="AP37" s="107">
        <v>28254.908001600001</v>
      </c>
      <c r="AQ37" s="119">
        <v>574755.34693877539</v>
      </c>
      <c r="AR37" s="118">
        <v>88552.56</v>
      </c>
      <c r="AS37" s="107">
        <v>16647.612277354972</v>
      </c>
      <c r="AT37" s="119">
        <v>371990.77551020368</v>
      </c>
      <c r="AU37" s="118">
        <v>57312.62</v>
      </c>
      <c r="AV37" s="197">
        <v>-18873.796765218092</v>
      </c>
      <c r="AW37" s="199"/>
      <c r="AX37" s="202"/>
      <c r="AY37" s="200"/>
      <c r="AZ37" s="200"/>
      <c r="BA37" s="200"/>
      <c r="BB37" s="200"/>
      <c r="BC37" s="200"/>
      <c r="BD37" s="201"/>
      <c r="BE37" s="199"/>
      <c r="BF37" s="199"/>
    </row>
    <row r="38" spans="1:58" x14ac:dyDescent="0.35">
      <c r="A38" s="167">
        <v>35</v>
      </c>
      <c r="B38" s="108" t="s">
        <v>279</v>
      </c>
      <c r="C38" s="109">
        <v>261</v>
      </c>
      <c r="D38" s="71">
        <v>0.8</v>
      </c>
      <c r="E38" s="71" t="s">
        <v>346</v>
      </c>
      <c r="F38" s="59">
        <v>41185</v>
      </c>
      <c r="G38" s="59">
        <v>41185</v>
      </c>
      <c r="H38" s="73" t="s">
        <v>596</v>
      </c>
      <c r="I38" s="57">
        <f t="shared" si="5"/>
        <v>2681898.36</v>
      </c>
      <c r="J38" s="15">
        <f t="shared" si="6"/>
        <v>432446.49843280012</v>
      </c>
      <c r="K38" s="16">
        <f t="shared" si="2"/>
        <v>0.16124641592785796</v>
      </c>
      <c r="L38" s="17">
        <f t="shared" si="7"/>
        <v>235637.82114119997</v>
      </c>
      <c r="M38" s="105">
        <v>393834.14000000031</v>
      </c>
      <c r="N38" s="106">
        <v>79373.332575600012</v>
      </c>
      <c r="O38" s="107">
        <v>58209.998253000049</v>
      </c>
      <c r="P38" s="105">
        <v>21562.979999999992</v>
      </c>
      <c r="Q38" s="106">
        <v>4345.8029892000004</v>
      </c>
      <c r="R38" s="107">
        <v>2888.3754693999995</v>
      </c>
      <c r="S38" s="105">
        <v>110573.09999999998</v>
      </c>
      <c r="T38" s="106">
        <v>22284.902574000014</v>
      </c>
      <c r="U38" s="107">
        <v>17412.328026199997</v>
      </c>
      <c r="V38" s="105">
        <v>316895.7999999997</v>
      </c>
      <c r="W38" s="106">
        <v>63867.179532000016</v>
      </c>
      <c r="X38" s="107">
        <v>49421.473963999953</v>
      </c>
      <c r="Y38" s="105">
        <v>352334.96000000031</v>
      </c>
      <c r="Z38" s="106">
        <v>71009.587838399981</v>
      </c>
      <c r="AA38" s="107">
        <v>54718.127898000013</v>
      </c>
      <c r="AB38" s="105">
        <v>377600.83999999968</v>
      </c>
      <c r="AC38" s="106">
        <v>76101.673293600034</v>
      </c>
      <c r="AD38" s="107">
        <v>47993.343858200016</v>
      </c>
      <c r="AE38" s="105">
        <v>214279.59999999992</v>
      </c>
      <c r="AF38" s="106">
        <v>43185.910583999954</v>
      </c>
      <c r="AG38" s="107">
        <v>25069.603922200014</v>
      </c>
      <c r="AH38" s="105">
        <v>448514.57999999984</v>
      </c>
      <c r="AI38" s="106">
        <v>90393.628453199955</v>
      </c>
      <c r="AJ38" s="107">
        <v>51415.11511979995</v>
      </c>
      <c r="AK38" s="105">
        <v>402465.32000000012</v>
      </c>
      <c r="AL38" s="106">
        <v>81112.860592800018</v>
      </c>
      <c r="AM38" s="107">
        <v>30762.642730599986</v>
      </c>
      <c r="AN38" s="119">
        <v>43837.04</v>
      </c>
      <c r="AO38" s="118">
        <v>8834.92</v>
      </c>
      <c r="AP38" s="107">
        <v>5810.1118997999984</v>
      </c>
      <c r="AQ38" s="119">
        <v>0</v>
      </c>
      <c r="AR38" s="118">
        <v>-108063.3</v>
      </c>
      <c r="AS38" s="107">
        <v>-108063.3</v>
      </c>
      <c r="AT38" s="119">
        <v>0</v>
      </c>
      <c r="AU38" s="118">
        <v>0</v>
      </c>
      <c r="AV38" s="197">
        <v>0</v>
      </c>
      <c r="AW38" s="199"/>
      <c r="AX38" s="202"/>
      <c r="AY38" s="200"/>
      <c r="AZ38" s="200"/>
      <c r="BA38" s="200"/>
      <c r="BB38" s="200"/>
      <c r="BC38" s="200"/>
      <c r="BD38" s="201"/>
      <c r="BE38" s="199"/>
      <c r="BF38" s="199"/>
    </row>
    <row r="39" spans="1:58" x14ac:dyDescent="0.35">
      <c r="A39" s="175">
        <v>36</v>
      </c>
      <c r="B39" s="108" t="s">
        <v>206</v>
      </c>
      <c r="C39" s="109">
        <v>266</v>
      </c>
      <c r="D39" s="71">
        <v>0.499</v>
      </c>
      <c r="E39" s="71" t="s">
        <v>347</v>
      </c>
      <c r="F39" s="59">
        <v>41339</v>
      </c>
      <c r="G39" s="59">
        <v>41347</v>
      </c>
      <c r="H39" s="73" t="s">
        <v>389</v>
      </c>
      <c r="I39" s="57">
        <f t="shared" si="5"/>
        <v>3671520.2</v>
      </c>
      <c r="J39" s="15">
        <f t="shared" si="6"/>
        <v>631391.33272900002</v>
      </c>
      <c r="K39" s="16">
        <f t="shared" si="2"/>
        <v>0.17197000107176313</v>
      </c>
      <c r="L39" s="17">
        <f t="shared" si="7"/>
        <v>314514.88350900001</v>
      </c>
      <c r="M39" s="105">
        <v>325130.49999999971</v>
      </c>
      <c r="N39" s="106">
        <v>55912.692084999973</v>
      </c>
      <c r="O39" s="107">
        <v>38627.205617999978</v>
      </c>
      <c r="P39" s="105">
        <v>273886.5999999998</v>
      </c>
      <c r="Q39" s="106">
        <v>47100.278601999999</v>
      </c>
      <c r="R39" s="107">
        <v>31160.419172999984</v>
      </c>
      <c r="S39" s="105">
        <v>331074.69999999995</v>
      </c>
      <c r="T39" s="106">
        <v>56934.916158999971</v>
      </c>
      <c r="U39" s="107">
        <v>42677.757483000001</v>
      </c>
      <c r="V39" s="105">
        <v>317858.70000000013</v>
      </c>
      <c r="W39" s="106">
        <v>54662.160638999936</v>
      </c>
      <c r="X39" s="107">
        <v>41101.796485000006</v>
      </c>
      <c r="Y39" s="105">
        <v>326145.80000000016</v>
      </c>
      <c r="Z39" s="106">
        <v>56087.293225999965</v>
      </c>
      <c r="AA39" s="107">
        <v>40305.823490000032</v>
      </c>
      <c r="AB39" s="105">
        <v>313594.99999999988</v>
      </c>
      <c r="AC39" s="106">
        <v>53928.932150000095</v>
      </c>
      <c r="AD39" s="107">
        <v>30272.945286000038</v>
      </c>
      <c r="AE39" s="105">
        <v>310472.50000000058</v>
      </c>
      <c r="AF39" s="106">
        <v>53391.955824999925</v>
      </c>
      <c r="AG39" s="107">
        <v>26136.466192000014</v>
      </c>
      <c r="AH39" s="105">
        <v>318721.9000000002</v>
      </c>
      <c r="AI39" s="106">
        <v>54810.605143000073</v>
      </c>
      <c r="AJ39" s="107">
        <v>27208.457843999982</v>
      </c>
      <c r="AK39" s="105">
        <v>298369.99999999977</v>
      </c>
      <c r="AL39" s="106">
        <v>51310.688900000001</v>
      </c>
      <c r="AM39" s="107">
        <v>14665.164957999999</v>
      </c>
      <c r="AN39" s="119">
        <v>282215.89999999991</v>
      </c>
      <c r="AO39" s="118">
        <v>48532.67</v>
      </c>
      <c r="AP39" s="107">
        <v>19094.101499999993</v>
      </c>
      <c r="AQ39" s="119">
        <v>291708.50000000017</v>
      </c>
      <c r="AR39" s="118">
        <v>50165.11</v>
      </c>
      <c r="AS39" s="107">
        <v>13695.716758999994</v>
      </c>
      <c r="AT39" s="119">
        <v>282340.09999999986</v>
      </c>
      <c r="AU39" s="118">
        <v>48554.03</v>
      </c>
      <c r="AV39" s="197">
        <v>-10430.971278999988</v>
      </c>
      <c r="AW39" s="199"/>
      <c r="AX39" s="202"/>
      <c r="AY39" s="200"/>
      <c r="AZ39" s="200"/>
      <c r="BA39" s="200"/>
      <c r="BB39" s="200"/>
      <c r="BC39" s="200"/>
      <c r="BD39" s="201"/>
      <c r="BE39" s="199"/>
      <c r="BF39" s="199"/>
    </row>
    <row r="40" spans="1:58" x14ac:dyDescent="0.35">
      <c r="A40" s="175">
        <v>37</v>
      </c>
      <c r="B40" s="108" t="s">
        <v>290</v>
      </c>
      <c r="C40" s="109">
        <v>41</v>
      </c>
      <c r="D40" s="71">
        <v>0.26</v>
      </c>
      <c r="E40" s="71" t="s">
        <v>346</v>
      </c>
      <c r="F40" s="59">
        <v>39756</v>
      </c>
      <c r="G40" s="59">
        <v>39783</v>
      </c>
      <c r="H40" s="73" t="s">
        <v>390</v>
      </c>
      <c r="I40" s="57">
        <f t="shared" si="5"/>
        <v>873890.67749357549</v>
      </c>
      <c r="J40" s="15">
        <f t="shared" si="6"/>
        <v>148648.80420794938</v>
      </c>
      <c r="K40" s="16">
        <f t="shared" si="2"/>
        <v>0.17009999996142788</v>
      </c>
      <c r="L40" s="17">
        <f t="shared" si="7"/>
        <v>70238.782720403455</v>
      </c>
      <c r="M40" s="105">
        <v>110236.34868000001</v>
      </c>
      <c r="N40" s="106">
        <v>18751.202910468026</v>
      </c>
      <c r="O40" s="107">
        <v>12873.222016087502</v>
      </c>
      <c r="P40" s="105">
        <v>103139.66292169005</v>
      </c>
      <c r="Q40" s="106">
        <v>17544.056662979456</v>
      </c>
      <c r="R40" s="107">
        <v>11242.979042313649</v>
      </c>
      <c r="S40" s="105">
        <v>79069.946777740042</v>
      </c>
      <c r="T40" s="106">
        <v>13449.797946893575</v>
      </c>
      <c r="U40" s="107">
        <v>9907.5579360482043</v>
      </c>
      <c r="V40" s="105">
        <v>86942.247191011164</v>
      </c>
      <c r="W40" s="106">
        <v>14788.876247191007</v>
      </c>
      <c r="X40" s="107">
        <v>10927.683860459294</v>
      </c>
      <c r="Y40" s="105">
        <v>71489.044943920933</v>
      </c>
      <c r="Z40" s="106">
        <v>12160.286544960964</v>
      </c>
      <c r="AA40" s="107">
        <v>8546.5802448809009</v>
      </c>
      <c r="AB40" s="105">
        <v>56135.168539325794</v>
      </c>
      <c r="AC40" s="106">
        <v>9548.5921685393223</v>
      </c>
      <c r="AD40" s="107">
        <v>5273.8102708900678</v>
      </c>
      <c r="AE40" s="105">
        <v>24514.494382022502</v>
      </c>
      <c r="AF40" s="106">
        <v>4169.9154943820231</v>
      </c>
      <c r="AG40" s="107">
        <v>2037.9437927700799</v>
      </c>
      <c r="AH40" s="105">
        <v>34184.887640000015</v>
      </c>
      <c r="AI40" s="106">
        <v>5814.8493875639997</v>
      </c>
      <c r="AJ40" s="107">
        <v>2833.1076690194</v>
      </c>
      <c r="AK40" s="105">
        <v>66435.842710000084</v>
      </c>
      <c r="AL40" s="106">
        <v>11300.736844971001</v>
      </c>
      <c r="AM40" s="107">
        <v>3053.0317621536965</v>
      </c>
      <c r="AN40" s="119">
        <v>71790.67415730338</v>
      </c>
      <c r="AO40" s="118">
        <v>12211.59</v>
      </c>
      <c r="AP40" s="107">
        <v>4494.1022423483319</v>
      </c>
      <c r="AQ40" s="119">
        <v>74354.887640449451</v>
      </c>
      <c r="AR40" s="118">
        <v>12647.77</v>
      </c>
      <c r="AS40" s="107">
        <v>3325.4941532179946</v>
      </c>
      <c r="AT40" s="119">
        <v>95597.471910112101</v>
      </c>
      <c r="AU40" s="118">
        <v>16261.13</v>
      </c>
      <c r="AV40" s="197">
        <v>-4276.7302697856703</v>
      </c>
      <c r="AW40" s="199"/>
      <c r="AX40" s="202"/>
      <c r="AY40" s="200"/>
      <c r="AZ40" s="200"/>
      <c r="BA40" s="200"/>
      <c r="BB40" s="200"/>
      <c r="BC40" s="200"/>
      <c r="BD40" s="201"/>
      <c r="BE40" s="199"/>
      <c r="BF40" s="199"/>
    </row>
    <row r="41" spans="1:58" x14ac:dyDescent="0.35">
      <c r="A41" s="167">
        <v>38</v>
      </c>
      <c r="B41" s="108" t="s">
        <v>286</v>
      </c>
      <c r="C41" s="109">
        <v>367</v>
      </c>
      <c r="D41" s="71">
        <v>0.98</v>
      </c>
      <c r="E41" s="71" t="s">
        <v>347</v>
      </c>
      <c r="F41" s="59">
        <v>41486</v>
      </c>
      <c r="G41" s="59">
        <v>41486</v>
      </c>
      <c r="H41" s="73" t="s">
        <v>391</v>
      </c>
      <c r="I41" s="57">
        <f t="shared" si="5"/>
        <v>6969959.0399999972</v>
      </c>
      <c r="J41" s="15">
        <f t="shared" si="6"/>
        <v>1164401.3586311999</v>
      </c>
      <c r="K41" s="16">
        <f t="shared" si="2"/>
        <v>0.16706000020212464</v>
      </c>
      <c r="L41" s="17">
        <f t="shared" si="7"/>
        <v>541203.77443200012</v>
      </c>
      <c r="M41" s="105">
        <v>565718.16000000027</v>
      </c>
      <c r="N41" s="106">
        <v>94508.87580959998</v>
      </c>
      <c r="O41" s="107">
        <v>64049.173489199995</v>
      </c>
      <c r="P41" s="105">
        <v>584721.84000000055</v>
      </c>
      <c r="Q41" s="106">
        <v>97683.63059039996</v>
      </c>
      <c r="R41" s="107">
        <v>63312.138690000029</v>
      </c>
      <c r="S41" s="105">
        <v>467574.60000000021</v>
      </c>
      <c r="T41" s="106">
        <v>78113.012675999984</v>
      </c>
      <c r="U41" s="107">
        <v>57425.916033600064</v>
      </c>
      <c r="V41" s="105">
        <v>536867.87999999931</v>
      </c>
      <c r="W41" s="106">
        <v>89689.148032800033</v>
      </c>
      <c r="X41" s="107">
        <v>65609.816849999974</v>
      </c>
      <c r="Y41" s="105">
        <v>639423.47999999975</v>
      </c>
      <c r="Z41" s="106">
        <v>106822.08656879996</v>
      </c>
      <c r="AA41" s="107">
        <v>75969.949951200208</v>
      </c>
      <c r="AB41" s="105">
        <v>614959.91999999981</v>
      </c>
      <c r="AC41" s="106">
        <v>102735.2042352</v>
      </c>
      <c r="AD41" s="107">
        <v>56053.335566399888</v>
      </c>
      <c r="AE41" s="105">
        <v>603224.99999999977</v>
      </c>
      <c r="AF41" s="106">
        <v>100774.76850000008</v>
      </c>
      <c r="AG41" s="107">
        <v>47750.524990799997</v>
      </c>
      <c r="AH41" s="105">
        <v>592856.75999999989</v>
      </c>
      <c r="AI41" s="106">
        <v>99042.650325599912</v>
      </c>
      <c r="AJ41" s="107">
        <v>47525.698771199939</v>
      </c>
      <c r="AK41" s="105">
        <v>595148.87999999977</v>
      </c>
      <c r="AL41" s="106">
        <v>99425.571892799955</v>
      </c>
      <c r="AM41" s="107">
        <v>26050.524463199992</v>
      </c>
      <c r="AN41" s="119">
        <v>600067.19999999844</v>
      </c>
      <c r="AO41" s="118">
        <v>100247.23</v>
      </c>
      <c r="AP41" s="107">
        <v>36488.164747199997</v>
      </c>
      <c r="AQ41" s="119">
        <v>577103.88000000012</v>
      </c>
      <c r="AR41" s="118">
        <v>96410.97</v>
      </c>
      <c r="AS41" s="107">
        <v>23789.127631199917</v>
      </c>
      <c r="AT41" s="119">
        <v>592291.43999999901</v>
      </c>
      <c r="AU41" s="118">
        <v>98948.21</v>
      </c>
      <c r="AV41" s="197">
        <v>-22820.596751999979</v>
      </c>
      <c r="AW41" s="199"/>
      <c r="AX41" s="202"/>
      <c r="AY41" s="200"/>
      <c r="AZ41" s="200"/>
      <c r="BA41" s="200"/>
      <c r="BB41" s="200"/>
      <c r="BC41" s="200"/>
      <c r="BD41" s="201"/>
      <c r="BE41" s="199"/>
      <c r="BF41" s="199"/>
    </row>
    <row r="42" spans="1:58" x14ac:dyDescent="0.35">
      <c r="A42" s="175">
        <v>39</v>
      </c>
      <c r="B42" s="108" t="s">
        <v>238</v>
      </c>
      <c r="C42" s="109">
        <v>289</v>
      </c>
      <c r="D42" s="71">
        <v>1.998</v>
      </c>
      <c r="E42" s="71" t="s">
        <v>347</v>
      </c>
      <c r="F42" s="59">
        <v>40821</v>
      </c>
      <c r="G42" s="59">
        <v>41640</v>
      </c>
      <c r="H42" s="73" t="s">
        <v>386</v>
      </c>
      <c r="I42" s="57">
        <f t="shared" si="5"/>
        <v>0</v>
      </c>
      <c r="J42" s="15">
        <f t="shared" si="6"/>
        <v>0</v>
      </c>
      <c r="K42" s="16" t="e">
        <f t="shared" ref="K42" si="8">J42/I42</f>
        <v>#DIV/0!</v>
      </c>
      <c r="L42" s="17">
        <f t="shared" si="7"/>
        <v>0</v>
      </c>
      <c r="M42" s="105">
        <v>0</v>
      </c>
      <c r="N42" s="106">
        <v>0</v>
      </c>
      <c r="O42" s="107">
        <v>0</v>
      </c>
      <c r="P42" s="105">
        <v>0</v>
      </c>
      <c r="Q42" s="106">
        <v>0</v>
      </c>
      <c r="R42" s="107">
        <v>0</v>
      </c>
      <c r="S42" s="105">
        <v>0</v>
      </c>
      <c r="T42" s="106">
        <v>0</v>
      </c>
      <c r="U42" s="107">
        <v>0</v>
      </c>
      <c r="V42" s="105">
        <v>0</v>
      </c>
      <c r="W42" s="106">
        <v>0</v>
      </c>
      <c r="X42" s="107">
        <v>0</v>
      </c>
      <c r="Y42" s="105">
        <v>0</v>
      </c>
      <c r="Z42" s="106">
        <v>0</v>
      </c>
      <c r="AA42" s="107">
        <v>0</v>
      </c>
      <c r="AB42" s="105">
        <v>0</v>
      </c>
      <c r="AC42" s="106">
        <v>0</v>
      </c>
      <c r="AD42" s="107">
        <v>0</v>
      </c>
      <c r="AE42" s="105">
        <v>0</v>
      </c>
      <c r="AF42" s="106">
        <v>0</v>
      </c>
      <c r="AG42" s="107">
        <v>0</v>
      </c>
      <c r="AH42" s="105">
        <v>0</v>
      </c>
      <c r="AI42" s="106">
        <v>0</v>
      </c>
      <c r="AJ42" s="107">
        <v>0</v>
      </c>
      <c r="AK42" s="105">
        <v>0</v>
      </c>
      <c r="AL42" s="106">
        <v>0</v>
      </c>
      <c r="AM42" s="107">
        <v>0</v>
      </c>
      <c r="AN42" s="119">
        <v>0</v>
      </c>
      <c r="AO42" s="118">
        <v>0</v>
      </c>
      <c r="AP42" s="107">
        <v>0</v>
      </c>
      <c r="AQ42" s="119">
        <v>0</v>
      </c>
      <c r="AR42" s="118">
        <v>0</v>
      </c>
      <c r="AS42" s="107">
        <v>0</v>
      </c>
      <c r="AT42" s="119">
        <v>0</v>
      </c>
      <c r="AU42" s="118">
        <v>0</v>
      </c>
      <c r="AV42" s="197">
        <v>0</v>
      </c>
      <c r="AW42" s="199"/>
      <c r="AX42" s="202"/>
      <c r="AY42" s="200"/>
      <c r="AZ42" s="200"/>
      <c r="BA42" s="200"/>
      <c r="BB42" s="200"/>
      <c r="BC42" s="200"/>
      <c r="BD42" s="201"/>
      <c r="BE42" s="199"/>
      <c r="BF42" s="199"/>
    </row>
    <row r="43" spans="1:58" x14ac:dyDescent="0.35">
      <c r="A43" s="175">
        <v>40</v>
      </c>
      <c r="B43" s="108" t="s">
        <v>357</v>
      </c>
      <c r="C43" s="109">
        <v>25</v>
      </c>
      <c r="D43" s="71">
        <v>0.95</v>
      </c>
      <c r="E43" s="71" t="s">
        <v>346</v>
      </c>
      <c r="F43" s="59">
        <v>40854</v>
      </c>
      <c r="G43" s="59">
        <v>40854</v>
      </c>
      <c r="H43" s="73" t="s">
        <v>392</v>
      </c>
      <c r="I43" s="57">
        <f t="shared" si="5"/>
        <v>6755200</v>
      </c>
      <c r="J43" s="15">
        <f t="shared" si="6"/>
        <v>1176413.8603999997</v>
      </c>
      <c r="K43" s="16">
        <f t="shared" si="2"/>
        <v>0.1741493753552818</v>
      </c>
      <c r="L43" s="17">
        <f t="shared" si="7"/>
        <v>581807.82262999984</v>
      </c>
      <c r="M43" s="105">
        <v>553670</v>
      </c>
      <c r="N43" s="106">
        <v>99494.499000000098</v>
      </c>
      <c r="O43" s="107">
        <v>70097.195504999923</v>
      </c>
      <c r="P43" s="105">
        <v>577958</v>
      </c>
      <c r="Q43" s="106">
        <v>103859.05259999989</v>
      </c>
      <c r="R43" s="107">
        <v>69678.393865000035</v>
      </c>
      <c r="S43" s="105">
        <v>606731</v>
      </c>
      <c r="T43" s="106">
        <v>109029.56070000006</v>
      </c>
      <c r="U43" s="107">
        <v>82793.486189999952</v>
      </c>
      <c r="V43" s="105">
        <v>583951</v>
      </c>
      <c r="W43" s="106">
        <v>104935.9947</v>
      </c>
      <c r="X43" s="107">
        <v>79369.880354999943</v>
      </c>
      <c r="Y43" s="105">
        <v>591053.5</v>
      </c>
      <c r="Z43" s="106">
        <v>106212.31394999998</v>
      </c>
      <c r="AA43" s="107">
        <v>77877.069820000062</v>
      </c>
      <c r="AB43" s="105">
        <v>591392</v>
      </c>
      <c r="AC43" s="106">
        <v>106273.1423999999</v>
      </c>
      <c r="AD43" s="107">
        <v>61310.135614999999</v>
      </c>
      <c r="AE43" s="105">
        <v>573188</v>
      </c>
      <c r="AF43" s="106">
        <v>103001.88359999993</v>
      </c>
      <c r="AG43" s="107">
        <v>52673.766070000027</v>
      </c>
      <c r="AH43" s="105">
        <v>389480</v>
      </c>
      <c r="AI43" s="106">
        <v>69989.555999999968</v>
      </c>
      <c r="AJ43" s="107">
        <v>36028.115594999974</v>
      </c>
      <c r="AK43" s="105">
        <v>543308.5</v>
      </c>
      <c r="AL43" s="106">
        <v>97632.537449999974</v>
      </c>
      <c r="AM43" s="107">
        <v>31192.649115000004</v>
      </c>
      <c r="AN43" s="119">
        <v>589273.5</v>
      </c>
      <c r="AO43" s="118">
        <v>105892.45</v>
      </c>
      <c r="AP43" s="107">
        <v>43166.722339999942</v>
      </c>
      <c r="AQ43" s="119">
        <v>567048.5</v>
      </c>
      <c r="AR43" s="118">
        <v>85541</v>
      </c>
      <c r="AS43" s="107">
        <v>14983.215865000004</v>
      </c>
      <c r="AT43" s="119">
        <v>588146</v>
      </c>
      <c r="AU43" s="118">
        <v>84551.87</v>
      </c>
      <c r="AV43" s="197">
        <v>-37362.807705000036</v>
      </c>
      <c r="AW43" s="199"/>
      <c r="AX43" s="202"/>
      <c r="AY43" s="200"/>
      <c r="AZ43" s="200"/>
      <c r="BA43" s="200"/>
      <c r="BB43" s="200"/>
      <c r="BC43" s="200"/>
      <c r="BD43" s="201"/>
      <c r="BE43" s="199"/>
      <c r="BF43" s="199"/>
    </row>
    <row r="44" spans="1:58" x14ac:dyDescent="0.35">
      <c r="A44" s="167">
        <v>41</v>
      </c>
      <c r="B44" s="108" t="s">
        <v>32</v>
      </c>
      <c r="C44" s="109">
        <v>331</v>
      </c>
      <c r="D44" s="71">
        <v>0.35</v>
      </c>
      <c r="E44" s="71" t="s">
        <v>346</v>
      </c>
      <c r="F44" s="59">
        <v>39965</v>
      </c>
      <c r="G44" s="59">
        <v>39965</v>
      </c>
      <c r="H44" s="73" t="s">
        <v>393</v>
      </c>
      <c r="I44" s="57">
        <f t="shared" si="5"/>
        <v>698817.66128632333</v>
      </c>
      <c r="J44" s="15">
        <f t="shared" si="6"/>
        <v>118868.87754301255</v>
      </c>
      <c r="K44" s="16">
        <f t="shared" si="2"/>
        <v>0.17009999049567376</v>
      </c>
      <c r="L44" s="17">
        <f t="shared" si="7"/>
        <v>56581.658984863752</v>
      </c>
      <c r="M44" s="105">
        <v>57967.661595999954</v>
      </c>
      <c r="N44" s="106">
        <v>9860.2992374796213</v>
      </c>
      <c r="O44" s="107">
        <v>6784.1426494938432</v>
      </c>
      <c r="P44" s="105">
        <v>65995.024875405041</v>
      </c>
      <c r="Q44" s="106">
        <v>11225.753731306364</v>
      </c>
      <c r="R44" s="107">
        <v>7356.5587758118036</v>
      </c>
      <c r="S44" s="105">
        <v>68868.159203750023</v>
      </c>
      <c r="T44" s="106">
        <v>11714.473880557871</v>
      </c>
      <c r="U44" s="107">
        <v>8722.9718519975158</v>
      </c>
      <c r="V44" s="105">
        <v>50497.512437830097</v>
      </c>
      <c r="W44" s="106">
        <v>8589.6268656748689</v>
      </c>
      <c r="X44" s="107">
        <v>6406.9547217982781</v>
      </c>
      <c r="Y44" s="105">
        <v>54258.706467661592</v>
      </c>
      <c r="Z44" s="106">
        <v>9229.4059701492679</v>
      </c>
      <c r="AA44" s="107">
        <v>6582.3479233004336</v>
      </c>
      <c r="AB44" s="105">
        <v>36915.422885572174</v>
      </c>
      <c r="AC44" s="106">
        <v>6279.3134328358265</v>
      </c>
      <c r="AD44" s="107">
        <v>3474.0284811372753</v>
      </c>
      <c r="AE44" s="105">
        <v>57201.492484999988</v>
      </c>
      <c r="AF44" s="106">
        <v>9729.9738716985121</v>
      </c>
      <c r="AG44" s="107">
        <v>4693.2347339264434</v>
      </c>
      <c r="AH44" s="105">
        <v>41129.353233830814</v>
      </c>
      <c r="AI44" s="106">
        <v>6996.1029850746218</v>
      </c>
      <c r="AJ44" s="107">
        <v>3418.5194536624972</v>
      </c>
      <c r="AK44" s="105">
        <v>53196.517156000089</v>
      </c>
      <c r="AL44" s="106">
        <v>9048.7275682355939</v>
      </c>
      <c r="AM44" s="107">
        <v>2503.4662615132693</v>
      </c>
      <c r="AN44" s="119">
        <v>83495.024875621864</v>
      </c>
      <c r="AO44" s="118">
        <v>14202.5</v>
      </c>
      <c r="AP44" s="107">
        <v>5289.1286830847457</v>
      </c>
      <c r="AQ44" s="119">
        <v>74083.333333333227</v>
      </c>
      <c r="AR44" s="118">
        <v>12601.57</v>
      </c>
      <c r="AS44" s="107">
        <v>3413.9523066181582</v>
      </c>
      <c r="AT44" s="119">
        <v>55209.452736318424</v>
      </c>
      <c r="AU44" s="118">
        <v>9391.1299999999992</v>
      </c>
      <c r="AV44" s="197">
        <v>-2063.6468574805117</v>
      </c>
      <c r="AW44" s="199"/>
      <c r="AX44" s="202"/>
      <c r="AY44" s="200"/>
      <c r="AZ44" s="200"/>
      <c r="BA44" s="200"/>
      <c r="BB44" s="200"/>
      <c r="BC44" s="200"/>
      <c r="BD44" s="201"/>
      <c r="BE44" s="199"/>
      <c r="BF44" s="199"/>
    </row>
    <row r="45" spans="1:58" x14ac:dyDescent="0.35">
      <c r="A45" s="175">
        <v>42</v>
      </c>
      <c r="B45" s="108" t="s">
        <v>33</v>
      </c>
      <c r="C45" s="109">
        <v>333</v>
      </c>
      <c r="D45" s="71">
        <v>0.999</v>
      </c>
      <c r="E45" s="71" t="s">
        <v>346</v>
      </c>
      <c r="F45" s="59">
        <v>40935</v>
      </c>
      <c r="G45" s="59">
        <v>40935</v>
      </c>
      <c r="H45" s="73" t="s">
        <v>394</v>
      </c>
      <c r="I45" s="57">
        <f t="shared" si="5"/>
        <v>7523278.6599999992</v>
      </c>
      <c r="J45" s="15">
        <f t="shared" si="6"/>
        <v>1397223.3100664001</v>
      </c>
      <c r="K45" s="16">
        <f t="shared" si="2"/>
        <v>0.18571999964526109</v>
      </c>
      <c r="L45" s="17">
        <f t="shared" si="7"/>
        <v>742917.47788760008</v>
      </c>
      <c r="M45" s="105">
        <v>647756.94000000041</v>
      </c>
      <c r="N45" s="106">
        <v>120301.41889679994</v>
      </c>
      <c r="O45" s="107">
        <v>85879.439828199989</v>
      </c>
      <c r="P45" s="105">
        <v>593147.23999999976</v>
      </c>
      <c r="Q45" s="106">
        <v>110159.30541280007</v>
      </c>
      <c r="R45" s="107">
        <v>74839.463841200006</v>
      </c>
      <c r="S45" s="105">
        <v>681222.60000000033</v>
      </c>
      <c r="T45" s="106">
        <v>126516.66127199992</v>
      </c>
      <c r="U45" s="107">
        <v>96899.73145040001</v>
      </c>
      <c r="V45" s="105">
        <v>660262.15999999968</v>
      </c>
      <c r="W45" s="106">
        <v>122623.88835520006</v>
      </c>
      <c r="X45" s="107">
        <v>93833.101451000024</v>
      </c>
      <c r="Y45" s="105">
        <v>669628.1</v>
      </c>
      <c r="Z45" s="106">
        <v>124363.33073199997</v>
      </c>
      <c r="AA45" s="107">
        <v>92088.449200000046</v>
      </c>
      <c r="AB45" s="105">
        <v>641396.06000000041</v>
      </c>
      <c r="AC45" s="106">
        <v>119120.07626320001</v>
      </c>
      <c r="AD45" s="107">
        <v>70446.379507400095</v>
      </c>
      <c r="AE45" s="105">
        <v>635572.01999999944</v>
      </c>
      <c r="AF45" s="106">
        <v>118038.43555440007</v>
      </c>
      <c r="AG45" s="107">
        <v>61995.93313900003</v>
      </c>
      <c r="AH45" s="105">
        <v>482792.83999999991</v>
      </c>
      <c r="AI45" s="106">
        <v>89664.286244800038</v>
      </c>
      <c r="AJ45" s="107">
        <v>47123.896558800043</v>
      </c>
      <c r="AK45" s="105">
        <v>613333.6599999998</v>
      </c>
      <c r="AL45" s="106">
        <v>113908.32733519998</v>
      </c>
      <c r="AM45" s="107">
        <v>37989.516270199929</v>
      </c>
      <c r="AN45" s="119">
        <v>685593.21999999951</v>
      </c>
      <c r="AO45" s="118">
        <v>127328.37</v>
      </c>
      <c r="AP45" s="107">
        <v>54751.081547599955</v>
      </c>
      <c r="AQ45" s="119">
        <v>642974.07999999984</v>
      </c>
      <c r="AR45" s="118">
        <v>119413.15</v>
      </c>
      <c r="AS45" s="107">
        <v>39065.7790522</v>
      </c>
      <c r="AT45" s="119">
        <v>569599.73999999953</v>
      </c>
      <c r="AU45" s="118">
        <v>105786.06</v>
      </c>
      <c r="AV45" s="197">
        <v>-11995.293958399987</v>
      </c>
      <c r="AW45" s="199"/>
      <c r="AX45" s="202"/>
      <c r="AY45" s="200"/>
      <c r="AZ45" s="200"/>
      <c r="BA45" s="200"/>
      <c r="BB45" s="200"/>
      <c r="BC45" s="200"/>
      <c r="BD45" s="201"/>
      <c r="BE45" s="199"/>
      <c r="BF45" s="199"/>
    </row>
    <row r="46" spans="1:58" x14ac:dyDescent="0.35">
      <c r="A46" s="175">
        <v>43</v>
      </c>
      <c r="B46" s="108" t="s">
        <v>285</v>
      </c>
      <c r="C46" s="109">
        <v>334</v>
      </c>
      <c r="D46" s="71">
        <v>0.999</v>
      </c>
      <c r="E46" s="71" t="s">
        <v>346</v>
      </c>
      <c r="F46" s="59">
        <v>41471</v>
      </c>
      <c r="G46" s="59">
        <v>41471</v>
      </c>
      <c r="H46" s="73" t="s">
        <v>395</v>
      </c>
      <c r="I46" s="57">
        <f t="shared" si="5"/>
        <v>7687332.8999999985</v>
      </c>
      <c r="J46" s="15">
        <f t="shared" si="6"/>
        <v>1524705.6096440002</v>
      </c>
      <c r="K46" s="16">
        <f t="shared" si="2"/>
        <v>0.19834000029373003</v>
      </c>
      <c r="L46" s="17">
        <f t="shared" si="7"/>
        <v>843933.76332599984</v>
      </c>
      <c r="M46" s="105">
        <v>618591.30000000005</v>
      </c>
      <c r="N46" s="106">
        <v>122691.39844200002</v>
      </c>
      <c r="O46" s="107">
        <v>90452.552686000025</v>
      </c>
      <c r="P46" s="105">
        <v>610958.90000000026</v>
      </c>
      <c r="Q46" s="106">
        <v>121177.58822600012</v>
      </c>
      <c r="R46" s="107">
        <v>85219.173891999948</v>
      </c>
      <c r="S46" s="105">
        <v>626584.79999999993</v>
      </c>
      <c r="T46" s="106">
        <v>124276.82923199999</v>
      </c>
      <c r="U46" s="107">
        <v>96831.779268000057</v>
      </c>
      <c r="V46" s="105">
        <v>681188.5999999987</v>
      </c>
      <c r="W46" s="106">
        <v>135106.94692399999</v>
      </c>
      <c r="X46" s="107">
        <v>105442.76317000001</v>
      </c>
      <c r="Y46" s="105">
        <v>688686.90000000084</v>
      </c>
      <c r="Z46" s="106">
        <v>136594.15974600008</v>
      </c>
      <c r="AA46" s="107">
        <v>103370.87177899998</v>
      </c>
      <c r="AB46" s="105">
        <v>502592.99999999983</v>
      </c>
      <c r="AC46" s="106">
        <v>99684.295619999975</v>
      </c>
      <c r="AD46" s="107">
        <v>62688.27594299995</v>
      </c>
      <c r="AE46" s="105">
        <v>691720.50000000012</v>
      </c>
      <c r="AF46" s="106">
        <v>137195.84396999996</v>
      </c>
      <c r="AG46" s="107">
        <v>76136.454318999982</v>
      </c>
      <c r="AH46" s="105">
        <v>663085.40000000026</v>
      </c>
      <c r="AI46" s="106">
        <v>131516.35823600017</v>
      </c>
      <c r="AJ46" s="107">
        <v>73898.349103000044</v>
      </c>
      <c r="AK46" s="105">
        <v>645187.2000000003</v>
      </c>
      <c r="AL46" s="106">
        <v>127966.42924799997</v>
      </c>
      <c r="AM46" s="107">
        <v>48155.264972999939</v>
      </c>
      <c r="AN46" s="119">
        <v>671083.89999999898</v>
      </c>
      <c r="AO46" s="118">
        <v>133102.78</v>
      </c>
      <c r="AP46" s="107">
        <v>61806.070536999992</v>
      </c>
      <c r="AQ46" s="119">
        <v>629926.79999999935</v>
      </c>
      <c r="AR46" s="118">
        <v>124939.68</v>
      </c>
      <c r="AS46" s="107">
        <v>46784.557468999948</v>
      </c>
      <c r="AT46" s="119">
        <v>657725.60000000009</v>
      </c>
      <c r="AU46" s="118">
        <v>130453.3</v>
      </c>
      <c r="AV46" s="197">
        <v>-6852.3498130000216</v>
      </c>
      <c r="AW46" s="199"/>
      <c r="AX46" s="202"/>
      <c r="AY46" s="200"/>
      <c r="AZ46" s="200"/>
      <c r="BA46" s="200"/>
      <c r="BB46" s="200"/>
      <c r="BC46" s="200"/>
      <c r="BD46" s="201"/>
      <c r="BE46" s="199"/>
      <c r="BF46" s="199"/>
    </row>
    <row r="47" spans="1:58" x14ac:dyDescent="0.35">
      <c r="A47" s="167">
        <v>44</v>
      </c>
      <c r="B47" s="108" t="s">
        <v>34</v>
      </c>
      <c r="C47" s="109">
        <v>336</v>
      </c>
      <c r="D47" s="71">
        <v>1.2</v>
      </c>
      <c r="E47" s="71" t="s">
        <v>347</v>
      </c>
      <c r="F47" s="59">
        <v>41346</v>
      </c>
      <c r="G47" s="59">
        <v>41346</v>
      </c>
      <c r="H47" s="73" t="s">
        <v>396</v>
      </c>
      <c r="I47" s="57">
        <f t="shared" si="5"/>
        <v>6416841.9999999991</v>
      </c>
      <c r="J47" s="15">
        <f t="shared" si="6"/>
        <v>988129.49801650038</v>
      </c>
      <c r="K47" s="16">
        <f t="shared" si="2"/>
        <v>0.15398999975634439</v>
      </c>
      <c r="L47" s="17">
        <f t="shared" si="7"/>
        <v>396940.98228449951</v>
      </c>
      <c r="M47" s="105">
        <v>542495.14999999816</v>
      </c>
      <c r="N47" s="106">
        <v>83538.828148500135</v>
      </c>
      <c r="O47" s="107">
        <v>54264.85675149993</v>
      </c>
      <c r="P47" s="105">
        <v>507189.35000000027</v>
      </c>
      <c r="Q47" s="106">
        <v>78102.088006499995</v>
      </c>
      <c r="R47" s="107">
        <v>47330.927884999903</v>
      </c>
      <c r="S47" s="105">
        <v>452583.25000000064</v>
      </c>
      <c r="T47" s="106">
        <v>69693.294667500086</v>
      </c>
      <c r="U47" s="107">
        <v>49915.672189999976</v>
      </c>
      <c r="V47" s="105">
        <v>546716.34999999893</v>
      </c>
      <c r="W47" s="106">
        <v>84188.850736500128</v>
      </c>
      <c r="X47" s="107">
        <v>60254.829070999891</v>
      </c>
      <c r="Y47" s="105">
        <v>518625.30000000057</v>
      </c>
      <c r="Z47" s="106">
        <v>79863.109946999932</v>
      </c>
      <c r="AA47" s="107">
        <v>54509.792911499935</v>
      </c>
      <c r="AB47" s="105">
        <v>476879.25000000029</v>
      </c>
      <c r="AC47" s="106">
        <v>73434.635707500012</v>
      </c>
      <c r="AD47" s="107">
        <v>36854.548752999988</v>
      </c>
      <c r="AE47" s="105">
        <v>559091.74999999965</v>
      </c>
      <c r="AF47" s="106">
        <v>86094.538582500027</v>
      </c>
      <c r="AG47" s="107">
        <v>36689.353164499989</v>
      </c>
      <c r="AH47" s="105">
        <v>563893.64999999979</v>
      </c>
      <c r="AI47" s="106">
        <v>86833.983163499972</v>
      </c>
      <c r="AJ47" s="107">
        <v>37679.442250500011</v>
      </c>
      <c r="AK47" s="105">
        <v>451314.30000000005</v>
      </c>
      <c r="AL47" s="106">
        <v>69497.889057000008</v>
      </c>
      <c r="AM47" s="107">
        <v>13499.328004499985</v>
      </c>
      <c r="AN47" s="119">
        <v>496477.95000000019</v>
      </c>
      <c r="AO47" s="118">
        <v>76452.639999999999</v>
      </c>
      <c r="AP47" s="107">
        <v>25056.600348500018</v>
      </c>
      <c r="AQ47" s="119">
        <v>647342.89999999979</v>
      </c>
      <c r="AR47" s="118">
        <v>99684.33</v>
      </c>
      <c r="AS47" s="107">
        <v>17594.077328499952</v>
      </c>
      <c r="AT47" s="119">
        <v>654232.80000000063</v>
      </c>
      <c r="AU47" s="118">
        <v>100745.31</v>
      </c>
      <c r="AV47" s="197">
        <v>-36708.446374000006</v>
      </c>
      <c r="AW47" s="199"/>
      <c r="AX47" s="202"/>
      <c r="AY47" s="200"/>
      <c r="AZ47" s="200"/>
      <c r="BA47" s="200"/>
      <c r="BB47" s="200"/>
      <c r="BC47" s="200"/>
      <c r="BD47" s="201"/>
      <c r="BE47" s="199"/>
      <c r="BF47" s="199"/>
    </row>
    <row r="48" spans="1:58" x14ac:dyDescent="0.35">
      <c r="A48" s="175">
        <v>45</v>
      </c>
      <c r="B48" s="108" t="s">
        <v>35</v>
      </c>
      <c r="C48" s="109">
        <v>337</v>
      </c>
      <c r="D48" s="71">
        <v>0.6</v>
      </c>
      <c r="E48" s="71" t="s">
        <v>346</v>
      </c>
      <c r="F48" s="59">
        <v>40703</v>
      </c>
      <c r="G48" s="59">
        <v>40703</v>
      </c>
      <c r="H48" s="73" t="s">
        <v>397</v>
      </c>
      <c r="I48" s="57">
        <f t="shared" si="5"/>
        <v>1193195.8546223908</v>
      </c>
      <c r="J48" s="15">
        <f t="shared" si="6"/>
        <v>210458.4951717403</v>
      </c>
      <c r="K48" s="16">
        <f t="shared" si="2"/>
        <v>0.1763821876822928</v>
      </c>
      <c r="L48" s="17">
        <f t="shared" si="7"/>
        <v>109163.33365302489</v>
      </c>
      <c r="M48" s="105">
        <v>9337.7483310000007</v>
      </c>
      <c r="N48" s="106">
        <v>1906.4880767402708</v>
      </c>
      <c r="O48" s="107">
        <v>1327.2836721910996</v>
      </c>
      <c r="P48" s="105">
        <v>43804.200000000026</v>
      </c>
      <c r="Q48" s="106">
        <v>8943.5035140000036</v>
      </c>
      <c r="R48" s="107">
        <v>6282.3643049999937</v>
      </c>
      <c r="S48" s="105">
        <v>30363.000000000004</v>
      </c>
      <c r="T48" s="106">
        <v>6199.2137099999964</v>
      </c>
      <c r="U48" s="107">
        <v>4810.1142385000012</v>
      </c>
      <c r="V48" s="105">
        <v>85323.500000000044</v>
      </c>
      <c r="W48" s="106">
        <v>17420.498994999991</v>
      </c>
      <c r="X48" s="107">
        <v>13398.5086455</v>
      </c>
      <c r="Y48" s="105">
        <v>161086.64999999994</v>
      </c>
      <c r="Z48" s="106">
        <v>32889.061330500001</v>
      </c>
      <c r="AA48" s="107">
        <v>25052.430012999983</v>
      </c>
      <c r="AB48" s="105">
        <v>166893.10000000003</v>
      </c>
      <c r="AC48" s="106">
        <v>29358.734712999991</v>
      </c>
      <c r="AD48" s="107">
        <v>16780.632775500006</v>
      </c>
      <c r="AE48" s="105">
        <v>187151.45000000007</v>
      </c>
      <c r="AF48" s="106">
        <v>30567.44632850002</v>
      </c>
      <c r="AG48" s="107">
        <v>13964.793205000005</v>
      </c>
      <c r="AH48" s="105">
        <v>184482.95000000004</v>
      </c>
      <c r="AI48" s="106">
        <v>30131.600223500012</v>
      </c>
      <c r="AJ48" s="107">
        <v>14173.543607000005</v>
      </c>
      <c r="AK48" s="105">
        <v>128165.84999999999</v>
      </c>
      <c r="AL48" s="106">
        <v>20933.328280500016</v>
      </c>
      <c r="AM48" s="107">
        <v>5358.9129770000072</v>
      </c>
      <c r="AN48" s="119">
        <v>88931.9</v>
      </c>
      <c r="AO48" s="118">
        <v>14525.25</v>
      </c>
      <c r="AP48" s="107">
        <v>4778.0202264999971</v>
      </c>
      <c r="AQ48" s="119">
        <v>95138.949999999983</v>
      </c>
      <c r="AR48" s="118">
        <v>15539.04</v>
      </c>
      <c r="AS48" s="107">
        <v>3735.2926970000021</v>
      </c>
      <c r="AT48" s="119">
        <v>12516.55629139074</v>
      </c>
      <c r="AU48" s="118">
        <v>2044.33</v>
      </c>
      <c r="AV48" s="197">
        <v>-498.56270916620031</v>
      </c>
      <c r="AW48" s="199"/>
      <c r="AX48" s="202"/>
      <c r="AY48" s="200"/>
      <c r="AZ48" s="200"/>
      <c r="BA48" s="200"/>
      <c r="BB48" s="200"/>
      <c r="BC48" s="200"/>
      <c r="BD48" s="201"/>
      <c r="BE48" s="199"/>
      <c r="BF48" s="199"/>
    </row>
    <row r="49" spans="1:58" x14ac:dyDescent="0.35">
      <c r="A49" s="175">
        <v>46</v>
      </c>
      <c r="B49" s="108" t="s">
        <v>289</v>
      </c>
      <c r="C49" s="109">
        <v>338</v>
      </c>
      <c r="D49" s="71">
        <v>0.68</v>
      </c>
      <c r="E49" s="71" t="s">
        <v>346</v>
      </c>
      <c r="F49" s="59">
        <v>40541</v>
      </c>
      <c r="G49" s="59">
        <v>40541</v>
      </c>
      <c r="H49" s="73" t="s">
        <v>398</v>
      </c>
      <c r="I49" s="57">
        <f t="shared" si="5"/>
        <v>701899.36605264049</v>
      </c>
      <c r="J49" s="15">
        <f t="shared" si="6"/>
        <v>113167.23657302238</v>
      </c>
      <c r="K49" s="16">
        <f t="shared" si="2"/>
        <v>0.16123000254218089</v>
      </c>
      <c r="L49" s="17">
        <f t="shared" si="7"/>
        <v>57672.414290902751</v>
      </c>
      <c r="M49" s="105">
        <v>59731.501069000064</v>
      </c>
      <c r="N49" s="106">
        <v>9630.5099173548479</v>
      </c>
      <c r="O49" s="107">
        <v>6428.7537698913557</v>
      </c>
      <c r="P49" s="105">
        <v>68030.443974630092</v>
      </c>
      <c r="Q49" s="106">
        <v>10968.548482029619</v>
      </c>
      <c r="R49" s="107">
        <v>6919.4470397066934</v>
      </c>
      <c r="S49" s="105">
        <v>88813.953488371917</v>
      </c>
      <c r="T49" s="106">
        <v>14319.473720930233</v>
      </c>
      <c r="U49" s="107">
        <v>10260.904710856159</v>
      </c>
      <c r="V49" s="105">
        <v>84676.532769555983</v>
      </c>
      <c r="W49" s="106">
        <v>13652.397378435511</v>
      </c>
      <c r="X49" s="107">
        <v>10007.756633701194</v>
      </c>
      <c r="Y49" s="105">
        <v>66978.012684989415</v>
      </c>
      <c r="Z49" s="106">
        <v>10798.864985200842</v>
      </c>
      <c r="AA49" s="107">
        <v>7614.5002088102874</v>
      </c>
      <c r="AB49" s="105">
        <v>71404.651162790688</v>
      </c>
      <c r="AC49" s="106">
        <v>11512.57190697674</v>
      </c>
      <c r="AD49" s="107">
        <v>6132.2558980995118</v>
      </c>
      <c r="AE49" s="105">
        <v>56919.661726000035</v>
      </c>
      <c r="AF49" s="106">
        <v>9177.1570600829746</v>
      </c>
      <c r="AG49" s="107">
        <v>4195.9477386005601</v>
      </c>
      <c r="AH49" s="105">
        <v>46114.164904862657</v>
      </c>
      <c r="AI49" s="106">
        <v>7434.9868076109897</v>
      </c>
      <c r="AJ49" s="107">
        <v>3292.9807316935444</v>
      </c>
      <c r="AK49" s="105">
        <v>44595.771967999972</v>
      </c>
      <c r="AL49" s="106">
        <v>7190.1763144006372</v>
      </c>
      <c r="AM49" s="107">
        <v>1776.2943890028298</v>
      </c>
      <c r="AN49" s="119">
        <v>39269.344608879466</v>
      </c>
      <c r="AO49" s="118">
        <v>6331.4</v>
      </c>
      <c r="AP49" s="107">
        <v>1745.7649581395519</v>
      </c>
      <c r="AQ49" s="119">
        <v>42595.348837209269</v>
      </c>
      <c r="AR49" s="118">
        <v>6867.65</v>
      </c>
      <c r="AS49" s="107">
        <v>1229.4751060756439</v>
      </c>
      <c r="AT49" s="119">
        <v>32769.97885835098</v>
      </c>
      <c r="AU49" s="118">
        <v>5283.5</v>
      </c>
      <c r="AV49" s="197">
        <v>-1931.6668936745832</v>
      </c>
      <c r="AW49" s="199"/>
      <c r="AX49" s="202"/>
      <c r="AY49" s="200"/>
      <c r="AZ49" s="200"/>
      <c r="BA49" s="200"/>
      <c r="BB49" s="200"/>
      <c r="BC49" s="200"/>
      <c r="BD49" s="201"/>
      <c r="BE49" s="199"/>
      <c r="BF49" s="199"/>
    </row>
    <row r="50" spans="1:58" x14ac:dyDescent="0.35">
      <c r="A50" s="167">
        <v>47</v>
      </c>
      <c r="B50" s="108" t="s">
        <v>273</v>
      </c>
      <c r="C50" s="109">
        <v>65</v>
      </c>
      <c r="D50" s="71">
        <v>1.998</v>
      </c>
      <c r="E50" s="71" t="s">
        <v>346</v>
      </c>
      <c r="F50" s="59">
        <v>40588</v>
      </c>
      <c r="G50" s="59">
        <v>40588</v>
      </c>
      <c r="H50" s="73" t="s">
        <v>597</v>
      </c>
      <c r="I50" s="57">
        <f t="shared" si="5"/>
        <v>6493861.2723809555</v>
      </c>
      <c r="J50" s="15">
        <f t="shared" si="6"/>
        <v>943422.90028531442</v>
      </c>
      <c r="K50" s="16">
        <f>J50/I50</f>
        <v>0.14527918917790664</v>
      </c>
      <c r="L50" s="17">
        <f t="shared" si="7"/>
        <v>460996.37524500093</v>
      </c>
      <c r="M50" s="105">
        <v>409783.80952381052</v>
      </c>
      <c r="N50" s="106">
        <v>72298.157514285922</v>
      </c>
      <c r="O50" s="107">
        <v>50682.74244317344</v>
      </c>
      <c r="P50" s="105">
        <v>766740.95999999892</v>
      </c>
      <c r="Q50" s="106">
        <v>120635.87462280005</v>
      </c>
      <c r="R50" s="107">
        <v>75322.527216000031</v>
      </c>
      <c r="S50" s="105">
        <v>894663.7200000002</v>
      </c>
      <c r="T50" s="106">
        <v>126272.83744080001</v>
      </c>
      <c r="U50" s="107">
        <v>87709.570852800069</v>
      </c>
      <c r="V50" s="105">
        <v>393653.57142857328</v>
      </c>
      <c r="W50" s="106">
        <v>55560.265071428526</v>
      </c>
      <c r="X50" s="107">
        <v>38200.483053210963</v>
      </c>
      <c r="Y50" s="105">
        <v>750661.92000000027</v>
      </c>
      <c r="Z50" s="106">
        <v>105948.42338880005</v>
      </c>
      <c r="AA50" s="107">
        <v>69692.534421600169</v>
      </c>
      <c r="AB50" s="105">
        <v>700108.91999999958</v>
      </c>
      <c r="AC50" s="106">
        <v>98813.372968799871</v>
      </c>
      <c r="AD50" s="107">
        <v>45512.409337200021</v>
      </c>
      <c r="AE50" s="105">
        <v>591377.5200000006</v>
      </c>
      <c r="AF50" s="106">
        <v>83467.023172799949</v>
      </c>
      <c r="AG50" s="107">
        <v>31021.925343599993</v>
      </c>
      <c r="AH50" s="105">
        <v>509454.24000000046</v>
      </c>
      <c r="AI50" s="106">
        <v>71904.371433600114</v>
      </c>
      <c r="AJ50" s="107">
        <v>27240.719917199971</v>
      </c>
      <c r="AK50" s="105">
        <v>495484.80000000028</v>
      </c>
      <c r="AL50" s="106">
        <v>69932.724671999997</v>
      </c>
      <c r="AM50" s="107">
        <v>8021.4633791999859</v>
      </c>
      <c r="AN50" s="119">
        <v>666903.24000000046</v>
      </c>
      <c r="AO50" s="118">
        <v>94126.720000000001</v>
      </c>
      <c r="AP50" s="107">
        <v>22819.840178399973</v>
      </c>
      <c r="AQ50" s="119">
        <v>315028.57142857125</v>
      </c>
      <c r="AR50" s="118">
        <v>44463.13</v>
      </c>
      <c r="AS50" s="107">
        <v>4772.1591026163369</v>
      </c>
      <c r="AT50" s="119">
        <v>0</v>
      </c>
      <c r="AU50" s="118">
        <v>0</v>
      </c>
      <c r="AV50" s="197">
        <v>0</v>
      </c>
      <c r="AW50" s="199"/>
      <c r="AX50" s="202"/>
      <c r="AY50" s="200"/>
      <c r="AZ50" s="200"/>
      <c r="BA50" s="200"/>
      <c r="BB50" s="200"/>
      <c r="BC50" s="200"/>
      <c r="BD50" s="201"/>
      <c r="BE50" s="199"/>
      <c r="BF50" s="199"/>
    </row>
    <row r="51" spans="1:58" x14ac:dyDescent="0.35">
      <c r="A51" s="175"/>
      <c r="B51" s="108"/>
      <c r="C51" s="108"/>
      <c r="D51" s="71">
        <f>SUM(D4:D50)</f>
        <v>55.857000000000006</v>
      </c>
      <c r="E51" s="71"/>
      <c r="F51" s="59"/>
      <c r="G51" s="59"/>
      <c r="H51" s="178" t="s">
        <v>222</v>
      </c>
      <c r="I51" s="81">
        <f>SUM(I4:I50)</f>
        <v>213110014.03858197</v>
      </c>
      <c r="J51" s="81">
        <f>SUM(J4:J50)</f>
        <v>35349646.797912873</v>
      </c>
      <c r="K51" s="97">
        <f>J51/I51</f>
        <v>0.16587510895435015</v>
      </c>
      <c r="L51" s="81">
        <f t="shared" ref="L51:AV51" si="9">SUM(L4:L50)</f>
        <v>17285417.120106079</v>
      </c>
      <c r="M51" s="81">
        <f t="shared" si="9"/>
        <v>19862674.979512032</v>
      </c>
      <c r="N51" s="81">
        <f t="shared" si="9"/>
        <v>3386191.7745327461</v>
      </c>
      <c r="O51" s="81">
        <f t="shared" si="9"/>
        <v>2329991.6138121062</v>
      </c>
      <c r="P51" s="81">
        <f t="shared" si="9"/>
        <v>18418267.684932232</v>
      </c>
      <c r="Q51" s="81">
        <f t="shared" si="9"/>
        <v>3129096.8856477556</v>
      </c>
      <c r="R51" s="81">
        <f t="shared" si="9"/>
        <v>2045971.0202525728</v>
      </c>
      <c r="S51" s="81">
        <f t="shared" si="9"/>
        <v>20088204.206865929</v>
      </c>
      <c r="T51" s="81">
        <f t="shared" si="9"/>
        <v>3393911.1693633529</v>
      </c>
      <c r="U51" s="81">
        <f t="shared" si="9"/>
        <v>2522335.2805573107</v>
      </c>
      <c r="V51" s="81">
        <f t="shared" si="9"/>
        <v>19568237.441804912</v>
      </c>
      <c r="W51" s="81">
        <f t="shared" si="9"/>
        <v>3326508.2566913157</v>
      </c>
      <c r="X51" s="81">
        <f t="shared" si="9"/>
        <v>2476560.5971072186</v>
      </c>
      <c r="Y51" s="81">
        <f t="shared" si="9"/>
        <v>19626918.1667118</v>
      </c>
      <c r="Z51" s="81">
        <f t="shared" si="9"/>
        <v>3349357.2571171187</v>
      </c>
      <c r="AA51" s="81">
        <f t="shared" si="9"/>
        <v>2402939.211271747</v>
      </c>
      <c r="AB51" s="81">
        <f t="shared" si="9"/>
        <v>17118110.416521497</v>
      </c>
      <c r="AC51" s="81">
        <f t="shared" si="9"/>
        <v>2835973.0897066388</v>
      </c>
      <c r="AD51" s="81">
        <f t="shared" si="9"/>
        <v>1538662.0814216442</v>
      </c>
      <c r="AE51" s="81">
        <f t="shared" si="9"/>
        <v>16875300.809588876</v>
      </c>
      <c r="AF51" s="81">
        <f t="shared" si="9"/>
        <v>2813393.5664232345</v>
      </c>
      <c r="AG51" s="81">
        <f t="shared" si="9"/>
        <v>1323196.8712630074</v>
      </c>
      <c r="AH51" s="81">
        <f t="shared" si="9"/>
        <v>15815725.723829294</v>
      </c>
      <c r="AI51" s="81">
        <f t="shared" si="9"/>
        <v>2680358.3274736879</v>
      </c>
      <c r="AJ51" s="81">
        <f t="shared" si="9"/>
        <v>1297206.1864165685</v>
      </c>
      <c r="AK51" s="81">
        <f t="shared" si="9"/>
        <v>16931465.119857512</v>
      </c>
      <c r="AL51" s="81">
        <f t="shared" si="9"/>
        <v>2841974.2209570212</v>
      </c>
      <c r="AM51" s="81">
        <f t="shared" si="9"/>
        <v>752403.02589209855</v>
      </c>
      <c r="AN51" s="81">
        <f t="shared" si="9"/>
        <v>16977377.696025312</v>
      </c>
      <c r="AO51" s="81">
        <f t="shared" si="9"/>
        <v>2816284.8600000003</v>
      </c>
      <c r="AP51" s="81">
        <f t="shared" si="9"/>
        <v>1015535.4157951329</v>
      </c>
      <c r="AQ51" s="81">
        <f t="shared" si="9"/>
        <v>16846899.148318946</v>
      </c>
      <c r="AR51" s="81">
        <f t="shared" si="9"/>
        <v>2335827.3900000006</v>
      </c>
      <c r="AS51" s="81">
        <f t="shared" si="9"/>
        <v>232933.15370670569</v>
      </c>
      <c r="AT51" s="81">
        <f t="shared" si="9"/>
        <v>14980832.644613633</v>
      </c>
      <c r="AU51" s="81">
        <f t="shared" si="9"/>
        <v>2440770.0000000005</v>
      </c>
      <c r="AV51" s="198">
        <f t="shared" si="9"/>
        <v>-652317.33739003586</v>
      </c>
      <c r="AW51" s="199"/>
      <c r="AX51" s="202"/>
      <c r="AY51" s="200"/>
      <c r="AZ51" s="200"/>
      <c r="BA51" s="200"/>
      <c r="BB51" s="200"/>
      <c r="BC51" s="200"/>
      <c r="BD51" s="201"/>
      <c r="BE51" s="199"/>
      <c r="BF51" s="199"/>
    </row>
    <row r="52" spans="1:58" x14ac:dyDescent="0.35">
      <c r="A52" s="175"/>
      <c r="B52" s="108"/>
      <c r="C52" s="108"/>
      <c r="D52" s="71"/>
      <c r="E52" s="71"/>
      <c r="F52" s="59"/>
      <c r="G52" s="59"/>
      <c r="H52" s="73"/>
      <c r="I52" s="82"/>
      <c r="J52" s="83"/>
      <c r="K52" s="84"/>
      <c r="L52" s="85"/>
      <c r="M52" s="18"/>
      <c r="N52" s="19"/>
      <c r="O52" s="20"/>
      <c r="P52" s="18"/>
      <c r="Q52" s="19"/>
      <c r="R52" s="20"/>
      <c r="S52" s="18"/>
      <c r="T52" s="19"/>
      <c r="U52" s="20"/>
      <c r="V52" s="18"/>
      <c r="W52" s="19"/>
      <c r="X52" s="20"/>
      <c r="Y52" s="18"/>
      <c r="Z52" s="19"/>
      <c r="AA52" s="20"/>
      <c r="AB52" s="18"/>
      <c r="AC52" s="19"/>
      <c r="AD52" s="20"/>
      <c r="AE52" s="18"/>
      <c r="AF52" s="19"/>
      <c r="AG52" s="20"/>
      <c r="AH52" s="18"/>
      <c r="AI52" s="19"/>
      <c r="AJ52" s="20"/>
      <c r="AK52" s="18"/>
      <c r="AL52" s="19"/>
      <c r="AM52" s="20"/>
      <c r="AN52" s="18"/>
      <c r="AO52" s="19"/>
      <c r="AP52" s="20"/>
      <c r="AQ52" s="105"/>
      <c r="AR52" s="106"/>
      <c r="AS52" s="107"/>
      <c r="AT52" s="105"/>
      <c r="AU52" s="106"/>
      <c r="AV52" s="197"/>
      <c r="AW52" s="199"/>
      <c r="AX52" s="202"/>
      <c r="AY52" s="200"/>
      <c r="AZ52" s="200"/>
      <c r="BA52" s="200"/>
      <c r="BB52" s="200"/>
      <c r="BC52" s="200"/>
      <c r="BD52" s="201"/>
      <c r="BE52" s="199"/>
      <c r="BF52" s="199"/>
    </row>
    <row r="53" spans="1:58" x14ac:dyDescent="0.35">
      <c r="A53" s="175">
        <v>48</v>
      </c>
      <c r="B53" s="108" t="s">
        <v>235</v>
      </c>
      <c r="C53" s="109">
        <v>405</v>
      </c>
      <c r="D53" s="71">
        <v>0.315</v>
      </c>
      <c r="E53" s="71" t="s">
        <v>347</v>
      </c>
      <c r="F53" s="59">
        <v>42159</v>
      </c>
      <c r="G53" s="59">
        <v>42159</v>
      </c>
      <c r="H53" s="73" t="s">
        <v>399</v>
      </c>
      <c r="I53" s="57">
        <f t="shared" ref="I53:I86" si="10">M53+P53+S53+V53+Y53+AB53+AE53+AH53+AK53+AN53+AQ53+AT53</f>
        <v>2394000.0000000047</v>
      </c>
      <c r="J53" s="15">
        <f t="shared" ref="J53:J86" si="11">N53+Q53+T53+W53+Z53+AC53+AF53+AI53+AL53+AO53+AR53+AU53</f>
        <v>428741.45662600006</v>
      </c>
      <c r="K53" s="16">
        <f t="shared" ref="K53" si="12">J53/I53</f>
        <v>0.17908999859064295</v>
      </c>
      <c r="L53" s="17">
        <f t="shared" ref="L53:L86" si="13">O53+R53+U53+X53+AA53+AD53+AG53+AJ53+AM53+AP53+AS53+AV53</f>
        <v>214549.67915640053</v>
      </c>
      <c r="M53" s="105">
        <v>189757.60000000024</v>
      </c>
      <c r="N53" s="106">
        <v>33983.688584000032</v>
      </c>
      <c r="O53" s="107">
        <v>23689.192640800007</v>
      </c>
      <c r="P53" s="105">
        <v>185399.19999999987</v>
      </c>
      <c r="Q53" s="106">
        <v>33203.142728000035</v>
      </c>
      <c r="R53" s="107">
        <v>22244.582386399965</v>
      </c>
      <c r="S53" s="105">
        <v>207711.71999999986</v>
      </c>
      <c r="T53" s="106">
        <v>37199.091934799995</v>
      </c>
      <c r="U53" s="107">
        <v>28123.416771200027</v>
      </c>
      <c r="V53" s="123">
        <v>203772.43999999986</v>
      </c>
      <c r="W53" s="118">
        <v>36493.606279600033</v>
      </c>
      <c r="X53" s="124">
        <v>27590.072548800021</v>
      </c>
      <c r="Y53" s="123">
        <v>207089.79999999993</v>
      </c>
      <c r="Z53" s="118">
        <v>37087.71228200003</v>
      </c>
      <c r="AA53" s="124">
        <v>27088.020751600026</v>
      </c>
      <c r="AB53" s="123">
        <v>195017.76000000018</v>
      </c>
      <c r="AC53" s="118">
        <v>34925.730638400011</v>
      </c>
      <c r="AD53" s="124">
        <v>20106.716362399999</v>
      </c>
      <c r="AE53" s="123">
        <v>190109.48</v>
      </c>
      <c r="AF53" s="118">
        <v>34046.7067732</v>
      </c>
      <c r="AG53" s="124">
        <v>17239.387069199995</v>
      </c>
      <c r="AH53" s="123">
        <v>190278.79999999996</v>
      </c>
      <c r="AI53" s="118">
        <v>34077.030292000018</v>
      </c>
      <c r="AJ53" s="124">
        <v>17357.322248800021</v>
      </c>
      <c r="AK53" s="105">
        <v>204083.36000000007</v>
      </c>
      <c r="AL53" s="106">
        <v>36549.288942400031</v>
      </c>
      <c r="AM53" s="107">
        <v>11295.617550799992</v>
      </c>
      <c r="AN53" s="119">
        <v>215182.48000000004</v>
      </c>
      <c r="AO53" s="118">
        <v>38537.03</v>
      </c>
      <c r="AP53" s="107">
        <v>15717.024505200021</v>
      </c>
      <c r="AQ53" s="119">
        <v>197291.24000000017</v>
      </c>
      <c r="AR53" s="118">
        <v>35332.888171599967</v>
      </c>
      <c r="AS53" s="107">
        <v>10300.474490400002</v>
      </c>
      <c r="AT53" s="119">
        <v>208306.12000000424</v>
      </c>
      <c r="AU53" s="118">
        <v>37305.54</v>
      </c>
      <c r="AV53" s="197">
        <v>-6202.1481691995241</v>
      </c>
      <c r="AW53" s="199"/>
      <c r="AX53" s="202"/>
      <c r="AY53" s="200"/>
      <c r="AZ53" s="200"/>
      <c r="BA53" s="200"/>
      <c r="BB53" s="200"/>
      <c r="BC53" s="200"/>
      <c r="BD53" s="201"/>
      <c r="BE53" s="199"/>
      <c r="BF53" s="199"/>
    </row>
    <row r="54" spans="1:58" x14ac:dyDescent="0.35">
      <c r="A54" s="175">
        <v>49</v>
      </c>
      <c r="B54" s="108" t="s">
        <v>36</v>
      </c>
      <c r="C54" s="109">
        <v>48</v>
      </c>
      <c r="D54" s="71">
        <v>0.96</v>
      </c>
      <c r="E54" s="71" t="s">
        <v>346</v>
      </c>
      <c r="F54" s="59">
        <v>40926</v>
      </c>
      <c r="G54" s="59">
        <v>40926</v>
      </c>
      <c r="H54" s="73" t="s">
        <v>400</v>
      </c>
      <c r="I54" s="57">
        <f t="shared" si="10"/>
        <v>7351.7999999999993</v>
      </c>
      <c r="J54" s="15">
        <f t="shared" si="11"/>
        <v>1172.9061719999997</v>
      </c>
      <c r="K54" s="16">
        <f t="shared" si="2"/>
        <v>0.15953999999999999</v>
      </c>
      <c r="L54" s="17">
        <f t="shared" si="13"/>
        <v>716.09533099999987</v>
      </c>
      <c r="M54" s="105">
        <v>7351.7999999999993</v>
      </c>
      <c r="N54" s="106">
        <v>1172.9061719999997</v>
      </c>
      <c r="O54" s="107">
        <v>716.09533099999987</v>
      </c>
      <c r="P54" s="105">
        <v>0</v>
      </c>
      <c r="Q54" s="106">
        <v>0</v>
      </c>
      <c r="R54" s="107">
        <v>0</v>
      </c>
      <c r="S54" s="105">
        <v>0</v>
      </c>
      <c r="T54" s="106">
        <v>0</v>
      </c>
      <c r="U54" s="107">
        <v>0</v>
      </c>
      <c r="V54" s="105">
        <v>0</v>
      </c>
      <c r="W54" s="106">
        <v>0</v>
      </c>
      <c r="X54" s="107">
        <v>0</v>
      </c>
      <c r="Y54" s="105">
        <v>0</v>
      </c>
      <c r="Z54" s="106">
        <v>0</v>
      </c>
      <c r="AA54" s="107">
        <v>0</v>
      </c>
      <c r="AB54" s="105">
        <v>0</v>
      </c>
      <c r="AC54" s="106">
        <v>0</v>
      </c>
      <c r="AD54" s="107">
        <v>0</v>
      </c>
      <c r="AE54" s="105">
        <v>0</v>
      </c>
      <c r="AF54" s="106">
        <v>0</v>
      </c>
      <c r="AG54" s="107">
        <v>0</v>
      </c>
      <c r="AH54" s="105">
        <v>0</v>
      </c>
      <c r="AI54" s="106">
        <v>0</v>
      </c>
      <c r="AJ54" s="107">
        <v>0</v>
      </c>
      <c r="AK54" s="105">
        <v>0</v>
      </c>
      <c r="AL54" s="106">
        <v>0</v>
      </c>
      <c r="AM54" s="107">
        <v>0</v>
      </c>
      <c r="AN54" s="119">
        <v>0</v>
      </c>
      <c r="AO54" s="118">
        <v>0</v>
      </c>
      <c r="AP54" s="107">
        <v>0</v>
      </c>
      <c r="AQ54" s="119">
        <v>0</v>
      </c>
      <c r="AR54" s="118">
        <v>0</v>
      </c>
      <c r="AS54" s="107">
        <v>0</v>
      </c>
      <c r="AT54" s="119">
        <v>0</v>
      </c>
      <c r="AU54" s="118">
        <v>0</v>
      </c>
      <c r="AV54" s="197">
        <v>0</v>
      </c>
      <c r="AW54" s="199"/>
      <c r="AX54" s="202"/>
      <c r="AY54" s="200"/>
      <c r="AZ54" s="200"/>
      <c r="BA54" s="200"/>
      <c r="BB54" s="200"/>
      <c r="BC54" s="200"/>
      <c r="BD54" s="201"/>
      <c r="BE54" s="199"/>
      <c r="BF54" s="199"/>
    </row>
    <row r="55" spans="1:58" x14ac:dyDescent="0.35">
      <c r="A55" s="175">
        <v>50</v>
      </c>
      <c r="B55" s="108" t="s">
        <v>231</v>
      </c>
      <c r="C55" s="109">
        <v>391</v>
      </c>
      <c r="D55" s="71">
        <v>0.18</v>
      </c>
      <c r="E55" s="111" t="s">
        <v>347</v>
      </c>
      <c r="F55" s="59">
        <v>42027</v>
      </c>
      <c r="G55" s="59">
        <v>42031</v>
      </c>
      <c r="H55" s="73" t="s">
        <v>401</v>
      </c>
      <c r="I55" s="57">
        <f t="shared" si="10"/>
        <v>1125716.1109120012</v>
      </c>
      <c r="J55" s="15">
        <f t="shared" si="11"/>
        <v>214257.55455208797</v>
      </c>
      <c r="K55" s="16">
        <f t="shared" ref="K55:K87" si="14">J55/I55</f>
        <v>0.19033000636235611</v>
      </c>
      <c r="L55" s="17">
        <f t="shared" si="13"/>
        <v>114211.23639630088</v>
      </c>
      <c r="M55" s="105">
        <v>95758.5144</v>
      </c>
      <c r="N55" s="106">
        <v>18225.718045751993</v>
      </c>
      <c r="O55" s="107">
        <v>13102.591991736001</v>
      </c>
      <c r="P55" s="105">
        <v>86596.146399999954</v>
      </c>
      <c r="Q55" s="106">
        <v>16481.844544311989</v>
      </c>
      <c r="R55" s="107">
        <v>11389.320136847999</v>
      </c>
      <c r="S55" s="105">
        <v>99437.703200000033</v>
      </c>
      <c r="T55" s="106">
        <v>18925.978050055983</v>
      </c>
      <c r="U55" s="107">
        <v>14597.903701071993</v>
      </c>
      <c r="V55" s="105">
        <v>88801.079199999949</v>
      </c>
      <c r="W55" s="106">
        <v>16901.509404135995</v>
      </c>
      <c r="X55" s="107">
        <v>13004.872715176016</v>
      </c>
      <c r="Y55" s="105">
        <v>89078.967999999892</v>
      </c>
      <c r="Z55" s="106">
        <v>16954.399979439997</v>
      </c>
      <c r="AA55" s="107">
        <v>12583.206261584002</v>
      </c>
      <c r="AB55" s="105">
        <v>95261.489599999986</v>
      </c>
      <c r="AC55" s="106">
        <v>18131.119315568005</v>
      </c>
      <c r="AD55" s="107">
        <v>10878.027137767993</v>
      </c>
      <c r="AE55" s="105">
        <v>95521.050400000007</v>
      </c>
      <c r="AF55" s="106">
        <v>18180.521522631985</v>
      </c>
      <c r="AG55" s="107">
        <v>9759.0614742240086</v>
      </c>
      <c r="AH55" s="105">
        <v>98634.604000000094</v>
      </c>
      <c r="AI55" s="106">
        <v>18773.124179320002</v>
      </c>
      <c r="AJ55" s="107">
        <v>10189.737155232</v>
      </c>
      <c r="AK55" s="105">
        <v>92757.505599999917</v>
      </c>
      <c r="AL55" s="106">
        <v>17654.536040848012</v>
      </c>
      <c r="AM55" s="107">
        <v>6175.8077597439969</v>
      </c>
      <c r="AN55" s="119">
        <v>95682.527712001378</v>
      </c>
      <c r="AO55" s="118">
        <v>18211.259999999998</v>
      </c>
      <c r="AP55" s="107">
        <v>8019.9487158848424</v>
      </c>
      <c r="AQ55" s="119">
        <v>94295.872800000056</v>
      </c>
      <c r="AR55" s="118">
        <v>17947.333470023987</v>
      </c>
      <c r="AS55" s="107">
        <v>6185.4772063840055</v>
      </c>
      <c r="AT55" s="119">
        <v>93890.649600000048</v>
      </c>
      <c r="AU55" s="118">
        <v>17870.21</v>
      </c>
      <c r="AV55" s="197">
        <v>-1674.7178593519943</v>
      </c>
      <c r="AW55" s="199"/>
      <c r="AX55" s="202"/>
      <c r="AY55" s="200"/>
      <c r="AZ55" s="200"/>
      <c r="BA55" s="200"/>
      <c r="BB55" s="200"/>
      <c r="BC55" s="200"/>
      <c r="BD55" s="201"/>
      <c r="BE55" s="199"/>
      <c r="BF55" s="199"/>
    </row>
    <row r="56" spans="1:58" x14ac:dyDescent="0.35">
      <c r="A56" s="175">
        <v>51</v>
      </c>
      <c r="B56" s="108" t="s">
        <v>37</v>
      </c>
      <c r="C56" s="109">
        <v>60</v>
      </c>
      <c r="D56" s="71">
        <v>1.9</v>
      </c>
      <c r="E56" s="71" t="s">
        <v>346</v>
      </c>
      <c r="F56" s="59">
        <v>41256</v>
      </c>
      <c r="G56" s="59">
        <v>41256</v>
      </c>
      <c r="H56" s="73" t="s">
        <v>402</v>
      </c>
      <c r="I56" s="57">
        <f t="shared" si="10"/>
        <v>11197830.359999999</v>
      </c>
      <c r="J56" s="15">
        <f t="shared" si="11"/>
        <v>1787285.6993132001</v>
      </c>
      <c r="K56" s="16">
        <f t="shared" si="14"/>
        <v>0.1596099996029231</v>
      </c>
      <c r="L56" s="17">
        <f t="shared" si="13"/>
        <v>799697.34138000058</v>
      </c>
      <c r="M56" s="105">
        <v>1065057.8400000001</v>
      </c>
      <c r="N56" s="106">
        <v>169993.88184239992</v>
      </c>
      <c r="O56" s="107">
        <v>113103.42555720004</v>
      </c>
      <c r="P56" s="105">
        <v>974737.92000000062</v>
      </c>
      <c r="Q56" s="106">
        <v>155577.91941119987</v>
      </c>
      <c r="R56" s="107">
        <v>97999.837434000161</v>
      </c>
      <c r="S56" s="105">
        <v>1071154.3199999996</v>
      </c>
      <c r="T56" s="106">
        <v>170966.94101520022</v>
      </c>
      <c r="U56" s="107">
        <v>124432.12689360011</v>
      </c>
      <c r="V56" s="105">
        <v>1025410.4399999997</v>
      </c>
      <c r="W56" s="106">
        <v>163665.76032839992</v>
      </c>
      <c r="X56" s="107">
        <v>119019.06987359989</v>
      </c>
      <c r="Y56" s="105">
        <v>1065128.4000000006</v>
      </c>
      <c r="Z56" s="106">
        <v>170005.14392400032</v>
      </c>
      <c r="AA56" s="107">
        <v>118636.7168735999</v>
      </c>
      <c r="AB56" s="105">
        <v>957034.56</v>
      </c>
      <c r="AC56" s="106">
        <v>152752.28612160005</v>
      </c>
      <c r="AD56" s="107">
        <v>80546.076915600061</v>
      </c>
      <c r="AE56" s="105">
        <v>950014.79999999946</v>
      </c>
      <c r="AF56" s="106">
        <v>151631.86222799987</v>
      </c>
      <c r="AG56" s="107">
        <v>68026.918618800089</v>
      </c>
      <c r="AH56" s="105">
        <v>158878.07999999996</v>
      </c>
      <c r="AI56" s="106">
        <v>25358.530348799999</v>
      </c>
      <c r="AJ56" s="107">
        <v>11705.1581136</v>
      </c>
      <c r="AK56" s="105">
        <v>727010.75999999989</v>
      </c>
      <c r="AL56" s="106">
        <v>116038.18740359999</v>
      </c>
      <c r="AM56" s="107">
        <v>23732.797246800004</v>
      </c>
      <c r="AN56" s="119">
        <v>1098609.1199999989</v>
      </c>
      <c r="AO56" s="118">
        <v>175349</v>
      </c>
      <c r="AP56" s="107">
        <v>58393.138630800022</v>
      </c>
      <c r="AQ56" s="119">
        <v>1025829.0000000016</v>
      </c>
      <c r="AR56" s="118">
        <v>163732.56668999995</v>
      </c>
      <c r="AS56" s="107">
        <v>35920.332139200022</v>
      </c>
      <c r="AT56" s="119">
        <v>1078965.1199999999</v>
      </c>
      <c r="AU56" s="118">
        <v>172213.62</v>
      </c>
      <c r="AV56" s="197">
        <v>-51818.256916799946</v>
      </c>
      <c r="AW56" s="199"/>
      <c r="AX56" s="202"/>
      <c r="AY56" s="200"/>
      <c r="AZ56" s="200"/>
      <c r="BA56" s="200"/>
      <c r="BB56" s="200"/>
      <c r="BC56" s="200"/>
      <c r="BD56" s="201"/>
      <c r="BE56" s="199"/>
      <c r="BF56" s="199"/>
    </row>
    <row r="57" spans="1:58" x14ac:dyDescent="0.35">
      <c r="A57" s="175">
        <v>52</v>
      </c>
      <c r="B57" s="108" t="s">
        <v>233</v>
      </c>
      <c r="C57" s="109">
        <v>397</v>
      </c>
      <c r="D57" s="71">
        <v>0.15</v>
      </c>
      <c r="E57" s="111" t="s">
        <v>347</v>
      </c>
      <c r="F57" s="59">
        <v>42062</v>
      </c>
      <c r="G57" s="59">
        <v>42062</v>
      </c>
      <c r="H57" s="73" t="s">
        <v>403</v>
      </c>
      <c r="I57" s="57">
        <f t="shared" si="10"/>
        <v>418378.40729999996</v>
      </c>
      <c r="J57" s="15">
        <f t="shared" si="11"/>
        <v>81554.504866921983</v>
      </c>
      <c r="K57" s="16">
        <f t="shared" si="14"/>
        <v>0.19493000461766896</v>
      </c>
      <c r="L57" s="17">
        <f t="shared" si="13"/>
        <v>36008.124558825999</v>
      </c>
      <c r="M57" s="105">
        <v>0</v>
      </c>
      <c r="N57" s="106">
        <v>0</v>
      </c>
      <c r="O57" s="107">
        <v>0</v>
      </c>
      <c r="P57" s="105">
        <v>0</v>
      </c>
      <c r="Q57" s="106">
        <v>0</v>
      </c>
      <c r="R57" s="107">
        <v>0</v>
      </c>
      <c r="S57" s="105">
        <v>0</v>
      </c>
      <c r="T57" s="106">
        <v>0</v>
      </c>
      <c r="U57" s="107">
        <v>0</v>
      </c>
      <c r="V57" s="105">
        <v>0</v>
      </c>
      <c r="W57" s="106">
        <v>0</v>
      </c>
      <c r="X57" s="107">
        <v>0</v>
      </c>
      <c r="Y57" s="105">
        <v>0</v>
      </c>
      <c r="Z57" s="106">
        <v>0</v>
      </c>
      <c r="AA57" s="107">
        <v>0</v>
      </c>
      <c r="AB57" s="105">
        <v>7974.6507000000001</v>
      </c>
      <c r="AC57" s="106">
        <v>1554.4986609509999</v>
      </c>
      <c r="AD57" s="107">
        <v>889.77932606099921</v>
      </c>
      <c r="AE57" s="105">
        <v>70839.212699999989</v>
      </c>
      <c r="AF57" s="106">
        <v>13808.687731610999</v>
      </c>
      <c r="AG57" s="107">
        <v>7593.4959599370068</v>
      </c>
      <c r="AH57" s="105">
        <v>80189.972199999989</v>
      </c>
      <c r="AI57" s="106">
        <v>15631.431280945993</v>
      </c>
      <c r="AJ57" s="107">
        <v>8641.3780323209958</v>
      </c>
      <c r="AK57" s="105">
        <v>75540.044199999989</v>
      </c>
      <c r="AL57" s="106">
        <v>14725.020815905993</v>
      </c>
      <c r="AM57" s="107">
        <v>5482.6584092949997</v>
      </c>
      <c r="AN57" s="119">
        <v>80968.504499999937</v>
      </c>
      <c r="AO57" s="118">
        <v>15783.19</v>
      </c>
      <c r="AP57" s="107">
        <v>7108.909833662995</v>
      </c>
      <c r="AQ57" s="119">
        <v>78536.635600000023</v>
      </c>
      <c r="AR57" s="118">
        <v>15309.146377508005</v>
      </c>
      <c r="AS57" s="107">
        <v>5408.1453104399998</v>
      </c>
      <c r="AT57" s="119">
        <v>24329.387399999996</v>
      </c>
      <c r="AU57" s="118">
        <v>4742.53</v>
      </c>
      <c r="AV57" s="197">
        <v>883.75768710899933</v>
      </c>
      <c r="AW57" s="199"/>
      <c r="AX57" s="202"/>
      <c r="AY57" s="200"/>
      <c r="AZ57" s="200"/>
      <c r="BA57" s="200"/>
      <c r="BB57" s="200"/>
      <c r="BC57" s="200"/>
      <c r="BD57" s="201"/>
      <c r="BE57" s="199"/>
      <c r="BF57" s="199"/>
    </row>
    <row r="58" spans="1:58" x14ac:dyDescent="0.35">
      <c r="A58" s="175">
        <v>53</v>
      </c>
      <c r="B58" s="108" t="s">
        <v>38</v>
      </c>
      <c r="C58" s="109">
        <v>68</v>
      </c>
      <c r="D58" s="71">
        <v>0.999</v>
      </c>
      <c r="E58" s="71" t="s">
        <v>346</v>
      </c>
      <c r="F58" s="59">
        <v>40987</v>
      </c>
      <c r="G58" s="59">
        <v>40987</v>
      </c>
      <c r="H58" s="73" t="s">
        <v>404</v>
      </c>
      <c r="I58" s="57">
        <f t="shared" si="10"/>
        <v>4673198.0999999987</v>
      </c>
      <c r="J58" s="15">
        <f t="shared" si="11"/>
        <v>780704.47593800013</v>
      </c>
      <c r="K58" s="16">
        <f t="shared" si="14"/>
        <v>0.16706000028930945</v>
      </c>
      <c r="L58" s="17">
        <f t="shared" si="13"/>
        <v>359794.72576299991</v>
      </c>
      <c r="M58" s="105">
        <v>579221.1999999996</v>
      </c>
      <c r="N58" s="106">
        <v>96764.693671999994</v>
      </c>
      <c r="O58" s="107">
        <v>65787.919614999992</v>
      </c>
      <c r="P58" s="105">
        <v>530650.79999999935</v>
      </c>
      <c r="Q58" s="106">
        <v>88650.522647999911</v>
      </c>
      <c r="R58" s="107">
        <v>57276.298982999993</v>
      </c>
      <c r="S58" s="105">
        <v>595746.50000000035</v>
      </c>
      <c r="T58" s="106">
        <v>99525.410290000116</v>
      </c>
      <c r="U58" s="107">
        <v>73522.552828000014</v>
      </c>
      <c r="V58" s="105">
        <v>575139.39999999991</v>
      </c>
      <c r="W58" s="106">
        <v>96082.788163999998</v>
      </c>
      <c r="X58" s="107">
        <v>71032.954003999999</v>
      </c>
      <c r="Y58" s="105">
        <v>314264</v>
      </c>
      <c r="Z58" s="106">
        <v>52500.943839999942</v>
      </c>
      <c r="AA58" s="107">
        <v>36967.595306999974</v>
      </c>
      <c r="AB58" s="105">
        <v>0</v>
      </c>
      <c r="AC58" s="106">
        <v>0</v>
      </c>
      <c r="AD58" s="107">
        <v>0</v>
      </c>
      <c r="AE58" s="105">
        <v>0</v>
      </c>
      <c r="AF58" s="106">
        <v>0</v>
      </c>
      <c r="AG58" s="107">
        <v>0</v>
      </c>
      <c r="AH58" s="105">
        <v>0</v>
      </c>
      <c r="AI58" s="106">
        <v>0</v>
      </c>
      <c r="AJ58" s="107">
        <v>0</v>
      </c>
      <c r="AK58" s="105">
        <v>329003.59999999992</v>
      </c>
      <c r="AL58" s="106">
        <v>54963.34141600001</v>
      </c>
      <c r="AM58" s="107">
        <v>14218.827186000013</v>
      </c>
      <c r="AN58" s="119">
        <v>599635.09999999986</v>
      </c>
      <c r="AO58" s="118">
        <v>100175.03999999999</v>
      </c>
      <c r="AP58" s="107">
        <v>36269.054929999969</v>
      </c>
      <c r="AQ58" s="119">
        <v>572921.8000000004</v>
      </c>
      <c r="AR58" s="118">
        <v>95712.315907999946</v>
      </c>
      <c r="AS58" s="107">
        <v>24578.806272999976</v>
      </c>
      <c r="AT58" s="119">
        <v>576615.69999999879</v>
      </c>
      <c r="AU58" s="118">
        <v>96329.42</v>
      </c>
      <c r="AV58" s="197">
        <v>-19859.283362999999</v>
      </c>
      <c r="AW58" s="199"/>
      <c r="AX58" s="202"/>
      <c r="AY58" s="200"/>
      <c r="AZ58" s="200"/>
      <c r="BA58" s="200"/>
      <c r="BB58" s="200"/>
      <c r="BC58" s="200"/>
      <c r="BD58" s="201"/>
      <c r="BE58" s="199"/>
      <c r="BF58" s="199"/>
    </row>
    <row r="59" spans="1:58" x14ac:dyDescent="0.35">
      <c r="A59" s="175">
        <v>54</v>
      </c>
      <c r="B59" s="108" t="s">
        <v>39</v>
      </c>
      <c r="C59" s="109">
        <v>80</v>
      </c>
      <c r="D59" s="71">
        <v>0.92500000000000004</v>
      </c>
      <c r="E59" s="71" t="s">
        <v>347</v>
      </c>
      <c r="F59" s="59">
        <v>41353</v>
      </c>
      <c r="G59" s="59">
        <v>41353</v>
      </c>
      <c r="H59" s="73" t="s">
        <v>405</v>
      </c>
      <c r="I59" s="57">
        <f t="shared" si="10"/>
        <v>1221712.2000000004</v>
      </c>
      <c r="J59" s="15">
        <f t="shared" si="11"/>
        <v>204099.24310999995</v>
      </c>
      <c r="K59" s="16">
        <f t="shared" si="14"/>
        <v>0.16706000243756253</v>
      </c>
      <c r="L59" s="17">
        <f t="shared" si="13"/>
        <v>102450.97856299991</v>
      </c>
      <c r="M59" s="105">
        <v>245172.80000000028</v>
      </c>
      <c r="N59" s="106">
        <v>40958.567967999988</v>
      </c>
      <c r="O59" s="107">
        <v>28119.746504999966</v>
      </c>
      <c r="P59" s="105">
        <v>229021.2000000001</v>
      </c>
      <c r="Q59" s="106">
        <v>38260.281671999968</v>
      </c>
      <c r="R59" s="107">
        <v>24876.700750999957</v>
      </c>
      <c r="S59" s="105">
        <v>208894.90000000011</v>
      </c>
      <c r="T59" s="106">
        <v>34897.981994000009</v>
      </c>
      <c r="U59" s="107">
        <v>25341.001519999998</v>
      </c>
      <c r="V59" s="105">
        <v>191728.30000000016</v>
      </c>
      <c r="W59" s="106">
        <v>32030.129797999987</v>
      </c>
      <c r="X59" s="107">
        <v>23797.82167400001</v>
      </c>
      <c r="Y59" s="105">
        <v>49304.5</v>
      </c>
      <c r="Z59" s="106">
        <v>8236.8097700000017</v>
      </c>
      <c r="AA59" s="107">
        <v>5689.5141029999922</v>
      </c>
      <c r="AB59" s="105">
        <v>0</v>
      </c>
      <c r="AC59" s="106">
        <v>0</v>
      </c>
      <c r="AD59" s="107">
        <v>0</v>
      </c>
      <c r="AE59" s="105">
        <v>0</v>
      </c>
      <c r="AF59" s="106">
        <v>0</v>
      </c>
      <c r="AG59" s="107">
        <v>0</v>
      </c>
      <c r="AH59" s="105">
        <v>0</v>
      </c>
      <c r="AI59" s="106">
        <v>0</v>
      </c>
      <c r="AJ59" s="107">
        <v>0</v>
      </c>
      <c r="AK59" s="105">
        <v>0</v>
      </c>
      <c r="AL59" s="106">
        <v>0</v>
      </c>
      <c r="AM59" s="107">
        <v>0</v>
      </c>
      <c r="AN59" s="119">
        <v>0</v>
      </c>
      <c r="AO59" s="118">
        <v>0</v>
      </c>
      <c r="AP59" s="107">
        <v>0</v>
      </c>
      <c r="AQ59" s="119">
        <v>96021.799999999974</v>
      </c>
      <c r="AR59" s="118">
        <v>16041.401908000003</v>
      </c>
      <c r="AS59" s="107">
        <v>3287.4579459999991</v>
      </c>
      <c r="AT59" s="119">
        <v>201568.69999999992</v>
      </c>
      <c r="AU59" s="118">
        <v>33674.07</v>
      </c>
      <c r="AV59" s="197">
        <v>-8661.2639360000085</v>
      </c>
      <c r="AW59" s="199"/>
      <c r="AX59" s="202"/>
      <c r="AY59" s="200"/>
      <c r="AZ59" s="200"/>
      <c r="BA59" s="200"/>
      <c r="BB59" s="200"/>
      <c r="BC59" s="200"/>
      <c r="BD59" s="201"/>
      <c r="BE59" s="199"/>
      <c r="BF59" s="199"/>
    </row>
    <row r="60" spans="1:58" x14ac:dyDescent="0.35">
      <c r="A60" s="175">
        <v>55</v>
      </c>
      <c r="B60" s="108" t="s">
        <v>242</v>
      </c>
      <c r="C60" s="109">
        <v>418</v>
      </c>
      <c r="D60" s="71">
        <v>1.4</v>
      </c>
      <c r="E60" s="71" t="s">
        <v>347</v>
      </c>
      <c r="F60" s="59">
        <v>42496</v>
      </c>
      <c r="G60" s="59">
        <v>42496</v>
      </c>
      <c r="H60" s="73" t="s">
        <v>406</v>
      </c>
      <c r="I60" s="57">
        <f t="shared" si="10"/>
        <v>6948978.7199999997</v>
      </c>
      <c r="J60" s="15">
        <f t="shared" si="11"/>
        <v>1070073.2304151999</v>
      </c>
      <c r="K60" s="16">
        <f t="shared" ref="K60" si="15">J60/I60</f>
        <v>0.15398999961467719</v>
      </c>
      <c r="L60" s="17">
        <f t="shared" si="13"/>
        <v>471030.07479359984</v>
      </c>
      <c r="M60" s="105">
        <v>824447.27999999956</v>
      </c>
      <c r="N60" s="106">
        <v>126956.63664719992</v>
      </c>
      <c r="O60" s="107">
        <v>82765.183993199971</v>
      </c>
      <c r="P60" s="105">
        <v>743328.60000000009</v>
      </c>
      <c r="Q60" s="106">
        <v>114465.17111400014</v>
      </c>
      <c r="R60" s="107">
        <v>70658.179627199992</v>
      </c>
      <c r="S60" s="105">
        <v>601291.55999999994</v>
      </c>
      <c r="T60" s="106">
        <v>92592.887324399926</v>
      </c>
      <c r="U60" s="107">
        <v>65497.440806399929</v>
      </c>
      <c r="V60" s="105">
        <v>795108.35999999987</v>
      </c>
      <c r="W60" s="106">
        <v>122438.73635639992</v>
      </c>
      <c r="X60" s="107">
        <v>88014.72573239998</v>
      </c>
      <c r="Y60" s="105">
        <v>632049.48000000056</v>
      </c>
      <c r="Z60" s="106">
        <v>97329.299425199948</v>
      </c>
      <c r="AA60" s="107">
        <v>66529.406021999996</v>
      </c>
      <c r="AB60" s="105">
        <v>247245.59999999992</v>
      </c>
      <c r="AC60" s="106">
        <v>38073.349943999994</v>
      </c>
      <c r="AD60" s="107">
        <v>20449.036827599994</v>
      </c>
      <c r="AE60" s="105">
        <v>395124.9599999999</v>
      </c>
      <c r="AF60" s="106">
        <v>60845.292590399993</v>
      </c>
      <c r="AG60" s="107">
        <v>26066.884675200046</v>
      </c>
      <c r="AH60" s="105">
        <v>415956.59999999969</v>
      </c>
      <c r="AI60" s="106">
        <v>64053.156834000016</v>
      </c>
      <c r="AJ60" s="107">
        <v>27953.639956799987</v>
      </c>
      <c r="AK60" s="105">
        <v>390386.4</v>
      </c>
      <c r="AL60" s="106">
        <v>60115.601736000019</v>
      </c>
      <c r="AM60" s="107">
        <v>11911.172248799996</v>
      </c>
      <c r="AN60" s="119">
        <v>614437.2000000003</v>
      </c>
      <c r="AO60" s="118">
        <v>94617.18</v>
      </c>
      <c r="AP60" s="107">
        <v>28288.979167199988</v>
      </c>
      <c r="AQ60" s="119">
        <v>674411.64000000013</v>
      </c>
      <c r="AR60" s="118">
        <v>103852.64844360003</v>
      </c>
      <c r="AS60" s="107">
        <v>17648.229698400031</v>
      </c>
      <c r="AT60" s="119">
        <v>615191.03999999992</v>
      </c>
      <c r="AU60" s="118">
        <v>94733.27</v>
      </c>
      <c r="AV60" s="197">
        <v>-34752.803961599988</v>
      </c>
      <c r="AW60" s="199"/>
      <c r="AX60" s="202"/>
      <c r="AY60" s="200"/>
      <c r="AZ60" s="200"/>
      <c r="BA60" s="200"/>
      <c r="BB60" s="200"/>
      <c r="BC60" s="200"/>
      <c r="BD60" s="201"/>
      <c r="BE60" s="199"/>
      <c r="BF60" s="199"/>
    </row>
    <row r="61" spans="1:58" x14ac:dyDescent="0.35">
      <c r="A61" s="175">
        <v>56</v>
      </c>
      <c r="B61" s="108" t="s">
        <v>247</v>
      </c>
      <c r="C61" s="109">
        <v>422</v>
      </c>
      <c r="D61" s="71">
        <v>3.99</v>
      </c>
      <c r="E61" s="71" t="s">
        <v>347</v>
      </c>
      <c r="F61" s="59">
        <v>42887</v>
      </c>
      <c r="G61" s="59">
        <v>42887</v>
      </c>
      <c r="H61" s="73" t="s">
        <v>407</v>
      </c>
      <c r="I61" s="57">
        <f t="shared" si="10"/>
        <v>20639999.999999985</v>
      </c>
      <c r="J61" s="15">
        <f t="shared" si="11"/>
        <v>2963284.7965489994</v>
      </c>
      <c r="K61" s="16">
        <f t="shared" ref="K61" si="16">J61/I61</f>
        <v>0.14356999983280047</v>
      </c>
      <c r="L61" s="17">
        <f t="shared" si="13"/>
        <v>1070368.5955739974</v>
      </c>
      <c r="M61" s="105">
        <v>2443366.8000000007</v>
      </c>
      <c r="N61" s="106">
        <v>350794.17147599999</v>
      </c>
      <c r="O61" s="107">
        <v>218322.433647</v>
      </c>
      <c r="P61" s="105">
        <v>2058325.7999999993</v>
      </c>
      <c r="Q61" s="106">
        <v>295513.83510599995</v>
      </c>
      <c r="R61" s="107">
        <v>169867.30084200014</v>
      </c>
      <c r="S61" s="105">
        <v>1978380.5999999987</v>
      </c>
      <c r="T61" s="106">
        <v>284036.10274200002</v>
      </c>
      <c r="U61" s="107">
        <v>197249.40520800004</v>
      </c>
      <c r="V61" s="105">
        <v>1440984.9000000013</v>
      </c>
      <c r="W61" s="106">
        <v>206882.20209299994</v>
      </c>
      <c r="X61" s="107">
        <v>145211.08078200006</v>
      </c>
      <c r="Y61" s="105">
        <v>949131.59999999974</v>
      </c>
      <c r="Z61" s="106">
        <v>136266.82381200008</v>
      </c>
      <c r="AA61" s="107">
        <v>89485.989593999839</v>
      </c>
      <c r="AB61" s="105">
        <v>583229.70000000007</v>
      </c>
      <c r="AC61" s="106">
        <v>83734.288029000105</v>
      </c>
      <c r="AD61" s="107">
        <v>37357.665423000006</v>
      </c>
      <c r="AE61" s="105">
        <v>942797.10000000068</v>
      </c>
      <c r="AF61" s="106">
        <v>135357.37964699994</v>
      </c>
      <c r="AG61" s="107">
        <v>52185.714203999996</v>
      </c>
      <c r="AH61" s="105">
        <v>1705169.0999999996</v>
      </c>
      <c r="AI61" s="106">
        <v>244811.12768699977</v>
      </c>
      <c r="AJ61" s="107">
        <v>96516.236193000077</v>
      </c>
      <c r="AK61" s="105">
        <v>2122172.4</v>
      </c>
      <c r="AL61" s="106">
        <v>304680.29146799992</v>
      </c>
      <c r="AM61" s="107">
        <v>40651.549955999959</v>
      </c>
      <c r="AN61" s="119">
        <v>2525237.9999999991</v>
      </c>
      <c r="AO61" s="118">
        <v>362548.42</v>
      </c>
      <c r="AP61" s="107">
        <v>94652.287062000003</v>
      </c>
      <c r="AQ61" s="119">
        <v>2517707.700000003</v>
      </c>
      <c r="AR61" s="118">
        <v>361467.29448899982</v>
      </c>
      <c r="AS61" s="107">
        <v>44288.236509000017</v>
      </c>
      <c r="AT61" s="119">
        <v>1373496.2999999803</v>
      </c>
      <c r="AU61" s="118">
        <v>197192.86</v>
      </c>
      <c r="AV61" s="197">
        <v>-115419.30384600245</v>
      </c>
      <c r="AW61" s="199"/>
      <c r="AX61" s="202"/>
      <c r="AY61" s="200"/>
      <c r="AZ61" s="200"/>
      <c r="BA61" s="200"/>
      <c r="BB61" s="200"/>
      <c r="BC61" s="200"/>
      <c r="BD61" s="201"/>
      <c r="BE61" s="199"/>
      <c r="BF61" s="199"/>
    </row>
    <row r="62" spans="1:58" x14ac:dyDescent="0.35">
      <c r="A62" s="175">
        <v>57</v>
      </c>
      <c r="B62" s="114" t="s">
        <v>246</v>
      </c>
      <c r="C62" s="109">
        <v>421</v>
      </c>
      <c r="D62" s="71">
        <v>3.38</v>
      </c>
      <c r="E62" s="71" t="s">
        <v>347</v>
      </c>
      <c r="F62" s="59">
        <v>42832</v>
      </c>
      <c r="G62" s="59">
        <v>42832</v>
      </c>
      <c r="H62" s="73" t="s">
        <v>408</v>
      </c>
      <c r="I62" s="57">
        <f t="shared" si="10"/>
        <v>24000000</v>
      </c>
      <c r="J62" s="15">
        <f t="shared" si="11"/>
        <v>3477839.995966401</v>
      </c>
      <c r="K62" s="16">
        <f t="shared" ref="K62:K69" si="17">J62/I62</f>
        <v>0.14490999983193337</v>
      </c>
      <c r="L62" s="17">
        <f t="shared" si="13"/>
        <v>1331080.1304456007</v>
      </c>
      <c r="M62" s="105">
        <v>2061175.6799999997</v>
      </c>
      <c r="N62" s="106">
        <v>298684.96778880019</v>
      </c>
      <c r="O62" s="107">
        <v>189077.82603840021</v>
      </c>
      <c r="P62" s="105">
        <v>1906822.5600000015</v>
      </c>
      <c r="Q62" s="106">
        <v>276317.65716960013</v>
      </c>
      <c r="R62" s="107">
        <v>164112.08967120023</v>
      </c>
      <c r="S62" s="105">
        <v>2180815.6799999988</v>
      </c>
      <c r="T62" s="106">
        <v>316022.00018880004</v>
      </c>
      <c r="U62" s="107">
        <v>220859.70561600017</v>
      </c>
      <c r="V62" s="105">
        <v>1626213.1199999994</v>
      </c>
      <c r="W62" s="106">
        <v>235654.54321919987</v>
      </c>
      <c r="X62" s="107">
        <v>169112.68274879991</v>
      </c>
      <c r="Y62" s="105">
        <v>2043145.6800000016</v>
      </c>
      <c r="Z62" s="106">
        <v>296072.24048880016</v>
      </c>
      <c r="AA62" s="107">
        <v>197289.07720560013</v>
      </c>
      <c r="AB62" s="105">
        <v>1955039.7599999986</v>
      </c>
      <c r="AC62" s="106">
        <v>283304.81162160006</v>
      </c>
      <c r="AD62" s="107">
        <v>135486.92525280002</v>
      </c>
      <c r="AE62" s="105">
        <v>2062000.8000000007</v>
      </c>
      <c r="AF62" s="106">
        <v>298804.53592800046</v>
      </c>
      <c r="AG62" s="107">
        <v>117849.24698159995</v>
      </c>
      <c r="AH62" s="105">
        <v>2078173.4399999997</v>
      </c>
      <c r="AI62" s="106">
        <v>301148.11319040024</v>
      </c>
      <c r="AJ62" s="107">
        <v>119288.28203279989</v>
      </c>
      <c r="AK62" s="105">
        <v>2067967.4400000016</v>
      </c>
      <c r="AL62" s="106">
        <v>299669.16173039976</v>
      </c>
      <c r="AM62" s="107">
        <v>44155.77339840003</v>
      </c>
      <c r="AN62" s="119">
        <v>1810009.6800000016</v>
      </c>
      <c r="AO62" s="118">
        <v>262288.5</v>
      </c>
      <c r="AP62" s="107">
        <v>71014.343599199972</v>
      </c>
      <c r="AQ62" s="119">
        <v>2082032.8800000001</v>
      </c>
      <c r="AR62" s="118">
        <v>301707.38464080007</v>
      </c>
      <c r="AS62" s="107">
        <v>40461.251193599994</v>
      </c>
      <c r="AT62" s="119">
        <v>2126603.2799999993</v>
      </c>
      <c r="AU62" s="118">
        <v>308166.08</v>
      </c>
      <c r="AV62" s="197">
        <v>-137627.07329279967</v>
      </c>
      <c r="AW62" s="199"/>
      <c r="AX62" s="202"/>
      <c r="AY62" s="200"/>
      <c r="AZ62" s="200"/>
      <c r="BA62" s="200"/>
      <c r="BB62" s="200"/>
      <c r="BC62" s="200"/>
      <c r="BD62" s="201"/>
      <c r="BE62" s="199"/>
      <c r="BF62" s="199"/>
    </row>
    <row r="63" spans="1:58" x14ac:dyDescent="0.35">
      <c r="A63" s="175">
        <v>58</v>
      </c>
      <c r="B63" s="108" t="s">
        <v>40</v>
      </c>
      <c r="C63" s="109">
        <v>106</v>
      </c>
      <c r="D63" s="71">
        <v>2.4</v>
      </c>
      <c r="E63" s="71" t="s">
        <v>346</v>
      </c>
      <c r="F63" s="59">
        <v>41142</v>
      </c>
      <c r="G63" s="59">
        <v>41142</v>
      </c>
      <c r="H63" s="73" t="s">
        <v>409</v>
      </c>
      <c r="I63" s="57">
        <f t="shared" si="10"/>
        <v>7177199.9998289924</v>
      </c>
      <c r="J63" s="15">
        <f t="shared" si="11"/>
        <v>757625.23198194825</v>
      </c>
      <c r="K63" s="16">
        <f t="shared" si="17"/>
        <v>0.10555999999999997</v>
      </c>
      <c r="L63" s="17">
        <f t="shared" si="13"/>
        <v>86930.032138382841</v>
      </c>
      <c r="M63" s="105">
        <v>1134600.0000000007</v>
      </c>
      <c r="N63" s="106">
        <v>119768.37600000009</v>
      </c>
      <c r="O63" s="107">
        <v>59203.370701613807</v>
      </c>
      <c r="P63" s="105">
        <v>1104300.000008499</v>
      </c>
      <c r="Q63" s="106">
        <v>116569.90800089731</v>
      </c>
      <c r="R63" s="107">
        <v>51354.834155012642</v>
      </c>
      <c r="S63" s="105">
        <v>891420.00000970019</v>
      </c>
      <c r="T63" s="106">
        <v>94098.295201023982</v>
      </c>
      <c r="U63" s="107">
        <v>55349.055581340843</v>
      </c>
      <c r="V63" s="105">
        <v>608370.00000079058</v>
      </c>
      <c r="W63" s="106">
        <v>64219.537200083374</v>
      </c>
      <c r="X63" s="107">
        <v>37714.544560338371</v>
      </c>
      <c r="Y63" s="105">
        <v>208410.00000000012</v>
      </c>
      <c r="Z63" s="106">
        <v>21999.759600000012</v>
      </c>
      <c r="AA63" s="107">
        <v>11129.673040355507</v>
      </c>
      <c r="AB63" s="105">
        <v>188700.00000000003</v>
      </c>
      <c r="AC63" s="106">
        <v>19919.17200000001</v>
      </c>
      <c r="AD63" s="107">
        <v>5550.9726511057379</v>
      </c>
      <c r="AE63" s="105">
        <v>173730.00000000017</v>
      </c>
      <c r="AF63" s="106">
        <v>18338.938800000004</v>
      </c>
      <c r="AG63" s="107">
        <v>2941.963103930017</v>
      </c>
      <c r="AH63" s="105">
        <v>198870</v>
      </c>
      <c r="AI63" s="106">
        <v>20992.717199999985</v>
      </c>
      <c r="AJ63" s="107">
        <v>3010.4798486445789</v>
      </c>
      <c r="AK63" s="105">
        <v>173099.99981000007</v>
      </c>
      <c r="AL63" s="106">
        <v>18272.435979943588</v>
      </c>
      <c r="AM63" s="107">
        <v>-2226.5990958614989</v>
      </c>
      <c r="AN63" s="119">
        <v>584100.0000000007</v>
      </c>
      <c r="AO63" s="118">
        <v>61657.599999999999</v>
      </c>
      <c r="AP63" s="107">
        <v>-1942.6740652639787</v>
      </c>
      <c r="AQ63" s="119">
        <v>743700.00000000186</v>
      </c>
      <c r="AR63" s="118">
        <v>78504.972000000009</v>
      </c>
      <c r="AS63" s="107">
        <v>-17468.521827230477</v>
      </c>
      <c r="AT63" s="119">
        <v>1167899.9999999988</v>
      </c>
      <c r="AU63" s="118">
        <v>123283.52</v>
      </c>
      <c r="AV63" s="197">
        <v>-117687.06651560275</v>
      </c>
      <c r="AW63" s="199"/>
      <c r="AX63" s="202"/>
      <c r="AY63" s="200"/>
      <c r="AZ63" s="200"/>
      <c r="BA63" s="200"/>
      <c r="BB63" s="200"/>
      <c r="BC63" s="200"/>
      <c r="BD63" s="201"/>
      <c r="BE63" s="199"/>
      <c r="BF63" s="199"/>
    </row>
    <row r="64" spans="1:58" x14ac:dyDescent="0.35">
      <c r="A64" s="175">
        <v>59</v>
      </c>
      <c r="B64" s="108" t="s">
        <v>248</v>
      </c>
      <c r="C64" s="109">
        <v>434</v>
      </c>
      <c r="D64" s="71">
        <v>3.98</v>
      </c>
      <c r="E64" s="71" t="s">
        <v>347</v>
      </c>
      <c r="F64" s="59">
        <v>42992</v>
      </c>
      <c r="G64" s="59">
        <v>43005</v>
      </c>
      <c r="H64" s="73" t="s">
        <v>410</v>
      </c>
      <c r="I64" s="57">
        <f t="shared" si="10"/>
        <v>28039312.600000009</v>
      </c>
      <c r="J64" s="15">
        <f t="shared" si="11"/>
        <v>4025604.1124520004</v>
      </c>
      <c r="K64" s="16">
        <f t="shared" ref="K64" si="18">J64/I64</f>
        <v>0.14357000008809057</v>
      </c>
      <c r="L64" s="17">
        <f t="shared" si="13"/>
        <v>1590968.427986891</v>
      </c>
      <c r="M64" s="105">
        <v>2404366.8000000017</v>
      </c>
      <c r="N64" s="106">
        <v>345194.94147600018</v>
      </c>
      <c r="O64" s="107">
        <v>217505.70621000003</v>
      </c>
      <c r="P64" s="105">
        <v>2310620.1000000029</v>
      </c>
      <c r="Q64" s="106">
        <v>331735.72775700042</v>
      </c>
      <c r="R64" s="107">
        <v>195235.1710490002</v>
      </c>
      <c r="S64" s="105">
        <v>2560755.1</v>
      </c>
      <c r="T64" s="106">
        <v>367647.60970700037</v>
      </c>
      <c r="U64" s="107">
        <v>256215.08609299985</v>
      </c>
      <c r="V64" s="105">
        <v>2482545.8000000007</v>
      </c>
      <c r="W64" s="106">
        <v>356419.10050600051</v>
      </c>
      <c r="X64" s="107">
        <v>248177.12244499984</v>
      </c>
      <c r="Y64" s="105">
        <v>2600970.6999999969</v>
      </c>
      <c r="Z64" s="106">
        <v>373421.36339899991</v>
      </c>
      <c r="AA64" s="107">
        <v>247441.66688800015</v>
      </c>
      <c r="AB64" s="105">
        <v>2063875.9999999974</v>
      </c>
      <c r="AC64" s="106">
        <v>296310.67732000013</v>
      </c>
      <c r="AD64" s="107">
        <v>139727.76096499996</v>
      </c>
      <c r="AE64" s="105">
        <v>2513525.2000000039</v>
      </c>
      <c r="AF64" s="106">
        <v>360866.81296399975</v>
      </c>
      <c r="AG64" s="107">
        <v>137339.26585199984</v>
      </c>
      <c r="AH64" s="105">
        <v>1430695.9000000013</v>
      </c>
      <c r="AI64" s="106">
        <v>205405.0103629996</v>
      </c>
      <c r="AJ64" s="107">
        <v>75589.362232000058</v>
      </c>
      <c r="AK64" s="105">
        <v>2335636.2000000002</v>
      </c>
      <c r="AL64" s="106">
        <v>335327.28923399956</v>
      </c>
      <c r="AM64" s="107">
        <v>49226.948560999961</v>
      </c>
      <c r="AN64" s="119">
        <v>2532267.4000000008</v>
      </c>
      <c r="AO64" s="118">
        <v>363557.63</v>
      </c>
      <c r="AP64" s="107">
        <v>94522.103973891033</v>
      </c>
      <c r="AQ64" s="119">
        <v>2430091.8000000017</v>
      </c>
      <c r="AR64" s="118">
        <v>348888.2797260005</v>
      </c>
      <c r="AS64" s="107">
        <v>44379.522890999819</v>
      </c>
      <c r="AT64" s="119">
        <v>2373961.6000000029</v>
      </c>
      <c r="AU64" s="118">
        <v>340829.67</v>
      </c>
      <c r="AV64" s="197">
        <v>-114391.28917299991</v>
      </c>
      <c r="AW64" s="199"/>
      <c r="AX64" s="202"/>
      <c r="AY64" s="200"/>
      <c r="AZ64" s="200"/>
      <c r="BA64" s="200"/>
      <c r="BB64" s="200"/>
      <c r="BC64" s="200"/>
      <c r="BD64" s="201"/>
      <c r="BE64" s="199"/>
      <c r="BF64" s="199"/>
    </row>
    <row r="65" spans="1:58" x14ac:dyDescent="0.35">
      <c r="A65" s="175">
        <v>60</v>
      </c>
      <c r="B65" s="108" t="s">
        <v>291</v>
      </c>
      <c r="C65" s="109">
        <v>413</v>
      </c>
      <c r="D65" s="71">
        <v>3.5</v>
      </c>
      <c r="E65" s="71" t="s">
        <v>347</v>
      </c>
      <c r="F65" s="59">
        <v>42220</v>
      </c>
      <c r="G65" s="59">
        <v>42220</v>
      </c>
      <c r="H65" s="73" t="s">
        <v>239</v>
      </c>
      <c r="I65" s="57">
        <f t="shared" si="10"/>
        <v>23892538.800000008</v>
      </c>
      <c r="J65" s="15">
        <f t="shared" si="11"/>
        <v>3462267.8016440007</v>
      </c>
      <c r="K65" s="16">
        <f t="shared" si="17"/>
        <v>0.14491000017310843</v>
      </c>
      <c r="L65" s="17">
        <f t="shared" si="13"/>
        <v>1357253.3613840009</v>
      </c>
      <c r="M65" s="105">
        <v>2100999.5999999982</v>
      </c>
      <c r="N65" s="106">
        <v>304455.85203600023</v>
      </c>
      <c r="O65" s="107">
        <v>192026.13802799978</v>
      </c>
      <c r="P65" s="105">
        <v>1895055.6000000015</v>
      </c>
      <c r="Q65" s="106">
        <v>274612.50699600013</v>
      </c>
      <c r="R65" s="107">
        <v>162413.33355200035</v>
      </c>
      <c r="S65" s="105">
        <v>2049776.8000000028</v>
      </c>
      <c r="T65" s="106">
        <v>297033.15608799999</v>
      </c>
      <c r="U65" s="107">
        <v>208268.00238400022</v>
      </c>
      <c r="V65" s="105">
        <v>1733123.5999999999</v>
      </c>
      <c r="W65" s="106">
        <v>251146.94087599998</v>
      </c>
      <c r="X65" s="107">
        <v>177637.62177600007</v>
      </c>
      <c r="Y65" s="105">
        <v>2109792.399999999</v>
      </c>
      <c r="Z65" s="106">
        <v>305730.01668399991</v>
      </c>
      <c r="AA65" s="107">
        <v>203580.1299320003</v>
      </c>
      <c r="AB65" s="105">
        <v>1967694.8000000012</v>
      </c>
      <c r="AC65" s="106">
        <v>285138.653468</v>
      </c>
      <c r="AD65" s="107">
        <v>136271.68113999997</v>
      </c>
      <c r="AE65" s="105">
        <v>2093250.0000000016</v>
      </c>
      <c r="AF65" s="106">
        <v>303332.85750000045</v>
      </c>
      <c r="AG65" s="107">
        <v>118559.97856400015</v>
      </c>
      <c r="AH65" s="105">
        <v>2099185.1999999988</v>
      </c>
      <c r="AI65" s="106">
        <v>304192.92733199982</v>
      </c>
      <c r="AJ65" s="107">
        <v>121072.55236800016</v>
      </c>
      <c r="AK65" s="105">
        <v>1691631.9999999993</v>
      </c>
      <c r="AL65" s="106">
        <v>245134.3931200002</v>
      </c>
      <c r="AM65" s="107">
        <v>43183.170888000139</v>
      </c>
      <c r="AN65" s="119">
        <v>2099566.4000000027</v>
      </c>
      <c r="AO65" s="118">
        <v>304248.17</v>
      </c>
      <c r="AP65" s="107">
        <v>81196.45101600005</v>
      </c>
      <c r="AQ65" s="119">
        <v>2046338.4000000006</v>
      </c>
      <c r="AR65" s="118">
        <v>296534.8975440003</v>
      </c>
      <c r="AS65" s="107">
        <v>40057.292655999998</v>
      </c>
      <c r="AT65" s="119">
        <v>2006123.9999999991</v>
      </c>
      <c r="AU65" s="118">
        <v>290707.43</v>
      </c>
      <c r="AV65" s="197">
        <v>-127012.99092000045</v>
      </c>
      <c r="AW65" s="199"/>
      <c r="AX65" s="202"/>
      <c r="AY65" s="200"/>
      <c r="AZ65" s="200"/>
      <c r="BA65" s="200"/>
      <c r="BB65" s="200"/>
      <c r="BC65" s="200"/>
      <c r="BD65" s="201"/>
      <c r="BE65" s="199"/>
      <c r="BF65" s="199"/>
    </row>
    <row r="66" spans="1:58" x14ac:dyDescent="0.35">
      <c r="A66" s="175">
        <v>61</v>
      </c>
      <c r="B66" s="108" t="s">
        <v>41</v>
      </c>
      <c r="C66" s="109">
        <v>387</v>
      </c>
      <c r="D66" s="111">
        <v>0.8</v>
      </c>
      <c r="E66" s="111" t="s">
        <v>347</v>
      </c>
      <c r="F66" s="170">
        <v>41983</v>
      </c>
      <c r="G66" s="170">
        <v>41983</v>
      </c>
      <c r="H66" s="73" t="s">
        <v>411</v>
      </c>
      <c r="I66" s="57">
        <f t="shared" si="10"/>
        <v>2537316.6400000011</v>
      </c>
      <c r="J66" s="15">
        <f t="shared" si="11"/>
        <v>430709.49963999988</v>
      </c>
      <c r="K66" s="16">
        <f t="shared" si="17"/>
        <v>0.16974999999999987</v>
      </c>
      <c r="L66" s="17">
        <f t="shared" si="13"/>
        <v>264777.59332479996</v>
      </c>
      <c r="M66" s="105">
        <v>247237.36000000002</v>
      </c>
      <c r="N66" s="106">
        <v>41968.541859999947</v>
      </c>
      <c r="O66" s="107">
        <v>28936.482665599979</v>
      </c>
      <c r="P66" s="105">
        <v>284218.47999999963</v>
      </c>
      <c r="Q66" s="106">
        <v>48246.08698</v>
      </c>
      <c r="R66" s="107">
        <v>31556.394740800002</v>
      </c>
      <c r="S66" s="105">
        <v>276671.44000000024</v>
      </c>
      <c r="T66" s="106">
        <v>46964.976939999971</v>
      </c>
      <c r="U66" s="107">
        <v>34926.628822400038</v>
      </c>
      <c r="V66" s="105">
        <v>340875.44000000047</v>
      </c>
      <c r="W66" s="106">
        <v>57863.605939999979</v>
      </c>
      <c r="X66" s="107">
        <v>43086.02712319998</v>
      </c>
      <c r="Y66" s="105">
        <v>338822.32000000047</v>
      </c>
      <c r="Z66" s="106">
        <v>57515.088820000012</v>
      </c>
      <c r="AA66" s="107">
        <v>41230.517745599951</v>
      </c>
      <c r="AB66" s="105">
        <v>302441.52000000031</v>
      </c>
      <c r="AC66" s="106">
        <v>51339.448020000033</v>
      </c>
      <c r="AD66" s="107">
        <v>28554.737767200022</v>
      </c>
      <c r="AE66" s="105">
        <v>287171.44000000006</v>
      </c>
      <c r="AF66" s="106">
        <v>48747.351939999986</v>
      </c>
      <c r="AG66" s="107">
        <v>23666.6294256</v>
      </c>
      <c r="AH66" s="105">
        <v>304378.07999999996</v>
      </c>
      <c r="AI66" s="106">
        <v>51668.179079999987</v>
      </c>
      <c r="AJ66" s="107">
        <v>25288.118439999973</v>
      </c>
      <c r="AK66" s="105">
        <v>155500.56000000011</v>
      </c>
      <c r="AL66" s="106">
        <v>26396.220060000029</v>
      </c>
      <c r="AM66" s="107">
        <v>7532.0565944000064</v>
      </c>
      <c r="AN66" s="119">
        <v>0</v>
      </c>
      <c r="AO66" s="118">
        <v>0</v>
      </c>
      <c r="AP66" s="107">
        <v>0</v>
      </c>
      <c r="AQ66" s="119">
        <v>0</v>
      </c>
      <c r="AR66" s="118">
        <v>0</v>
      </c>
      <c r="AS66" s="107">
        <v>0</v>
      </c>
      <c r="AT66" s="119">
        <v>0</v>
      </c>
      <c r="AU66" s="118">
        <v>0</v>
      </c>
      <c r="AV66" s="197">
        <v>0</v>
      </c>
      <c r="AW66" s="199"/>
      <c r="AX66" s="202"/>
      <c r="AY66" s="200"/>
      <c r="AZ66" s="200"/>
      <c r="BA66" s="200"/>
      <c r="BB66" s="200"/>
      <c r="BC66" s="200"/>
      <c r="BD66" s="201"/>
      <c r="BE66" s="199"/>
      <c r="BF66" s="199"/>
    </row>
    <row r="67" spans="1:58" x14ac:dyDescent="0.35">
      <c r="A67" s="175">
        <v>62</v>
      </c>
      <c r="B67" s="108" t="s">
        <v>42</v>
      </c>
      <c r="C67" s="109">
        <v>388</v>
      </c>
      <c r="D67" s="111">
        <v>0.8</v>
      </c>
      <c r="E67" s="111" t="s">
        <v>347</v>
      </c>
      <c r="F67" s="170">
        <v>41996</v>
      </c>
      <c r="G67" s="170">
        <v>41996</v>
      </c>
      <c r="H67" s="73" t="s">
        <v>412</v>
      </c>
      <c r="I67" s="57">
        <f t="shared" si="10"/>
        <v>3258023.439999999</v>
      </c>
      <c r="J67" s="15">
        <f t="shared" si="11"/>
        <v>553049.47894000006</v>
      </c>
      <c r="K67" s="16">
        <f t="shared" si="17"/>
        <v>0.16975000000000007</v>
      </c>
      <c r="L67" s="17">
        <f t="shared" si="13"/>
        <v>338173.05274399975</v>
      </c>
      <c r="M67" s="105">
        <v>379256.55999999953</v>
      </c>
      <c r="N67" s="106">
        <v>64378.801060000013</v>
      </c>
      <c r="O67" s="107">
        <v>44365.808666399964</v>
      </c>
      <c r="P67" s="105">
        <v>351603.83999999979</v>
      </c>
      <c r="Q67" s="106">
        <v>59684.751839999997</v>
      </c>
      <c r="R67" s="107">
        <v>38991.151681599964</v>
      </c>
      <c r="S67" s="105">
        <v>397646.08000000002</v>
      </c>
      <c r="T67" s="106">
        <v>67500.422080000018</v>
      </c>
      <c r="U67" s="107">
        <v>50316.891542399964</v>
      </c>
      <c r="V67" s="105">
        <v>365587.83999999944</v>
      </c>
      <c r="W67" s="106">
        <v>62058.535839999982</v>
      </c>
      <c r="X67" s="107">
        <v>46518.012180799924</v>
      </c>
      <c r="Y67" s="105">
        <v>403857.27999999997</v>
      </c>
      <c r="Z67" s="106">
        <v>68554.773279999936</v>
      </c>
      <c r="AA67" s="107">
        <v>49118.662176799939</v>
      </c>
      <c r="AB67" s="105">
        <v>384682.56000000011</v>
      </c>
      <c r="AC67" s="106">
        <v>65299.864559999987</v>
      </c>
      <c r="AD67" s="107">
        <v>36375.766434400008</v>
      </c>
      <c r="AE67" s="105">
        <v>393051.04000000021</v>
      </c>
      <c r="AF67" s="106">
        <v>66720.414040000062</v>
      </c>
      <c r="AG67" s="107">
        <v>32108.537822400009</v>
      </c>
      <c r="AH67" s="105">
        <v>359728.4000000002</v>
      </c>
      <c r="AI67" s="106">
        <v>61063.89590000001</v>
      </c>
      <c r="AJ67" s="107">
        <v>30169.75923679999</v>
      </c>
      <c r="AK67" s="105">
        <v>222609.83999999979</v>
      </c>
      <c r="AL67" s="106">
        <v>37788.020340000003</v>
      </c>
      <c r="AM67" s="107">
        <v>10208.463002399996</v>
      </c>
      <c r="AN67" s="119">
        <v>0</v>
      </c>
      <c r="AO67" s="118">
        <v>0</v>
      </c>
      <c r="AP67" s="107">
        <v>0</v>
      </c>
      <c r="AQ67" s="119">
        <v>0</v>
      </c>
      <c r="AR67" s="118">
        <v>0</v>
      </c>
      <c r="AS67" s="107">
        <v>0</v>
      </c>
      <c r="AT67" s="119">
        <v>0</v>
      </c>
      <c r="AU67" s="118">
        <v>0</v>
      </c>
      <c r="AV67" s="197">
        <v>0</v>
      </c>
      <c r="AW67" s="199"/>
      <c r="AX67" s="202"/>
      <c r="AY67" s="200"/>
      <c r="AZ67" s="200"/>
      <c r="BA67" s="200"/>
      <c r="BB67" s="200"/>
      <c r="BC67" s="200"/>
      <c r="BD67" s="201"/>
      <c r="BE67" s="199"/>
      <c r="BF67" s="199"/>
    </row>
    <row r="68" spans="1:58" x14ac:dyDescent="0.35">
      <c r="A68" s="175">
        <v>63</v>
      </c>
      <c r="B68" s="108" t="s">
        <v>230</v>
      </c>
      <c r="C68" s="109">
        <v>389</v>
      </c>
      <c r="D68" s="111">
        <v>0.8</v>
      </c>
      <c r="E68" s="111" t="s">
        <v>347</v>
      </c>
      <c r="F68" s="170">
        <v>42010</v>
      </c>
      <c r="G68" s="170">
        <v>42010</v>
      </c>
      <c r="H68" s="73" t="s">
        <v>413</v>
      </c>
      <c r="I68" s="57">
        <f t="shared" si="10"/>
        <v>3334030.56</v>
      </c>
      <c r="J68" s="15">
        <f t="shared" si="11"/>
        <v>565951.68755999987</v>
      </c>
      <c r="K68" s="16">
        <f t="shared" si="17"/>
        <v>0.16974999999999996</v>
      </c>
      <c r="L68" s="17">
        <f t="shared" si="13"/>
        <v>344196.69460479991</v>
      </c>
      <c r="M68" s="105">
        <v>359432.00000000017</v>
      </c>
      <c r="N68" s="106">
        <v>61013.582000000053</v>
      </c>
      <c r="O68" s="107">
        <v>42196.794952000033</v>
      </c>
      <c r="P68" s="105">
        <v>343199.28000000014</v>
      </c>
      <c r="Q68" s="106">
        <v>58258.077779999963</v>
      </c>
      <c r="R68" s="107">
        <v>37769.052820000019</v>
      </c>
      <c r="S68" s="105">
        <v>418256.72000000015</v>
      </c>
      <c r="T68" s="106">
        <v>70999.078219999996</v>
      </c>
      <c r="U68" s="107">
        <v>52909.671212800014</v>
      </c>
      <c r="V68" s="105">
        <v>374651.99999999977</v>
      </c>
      <c r="W68" s="106">
        <v>63597.176999999967</v>
      </c>
      <c r="X68" s="107">
        <v>47505.008209599946</v>
      </c>
      <c r="Y68" s="105">
        <v>405071.11999999959</v>
      </c>
      <c r="Z68" s="106">
        <v>68760.822619999992</v>
      </c>
      <c r="AA68" s="107">
        <v>49373.715630400002</v>
      </c>
      <c r="AB68" s="105">
        <v>390575.19999999955</v>
      </c>
      <c r="AC68" s="106">
        <v>66300.140200000067</v>
      </c>
      <c r="AD68" s="107">
        <v>36749.239880799971</v>
      </c>
      <c r="AE68" s="105">
        <v>405197.27999999991</v>
      </c>
      <c r="AF68" s="106">
        <v>68782.238280000005</v>
      </c>
      <c r="AG68" s="107">
        <v>33115.343497600006</v>
      </c>
      <c r="AH68" s="105">
        <v>406903.12000000075</v>
      </c>
      <c r="AI68" s="106">
        <v>69071.804619999923</v>
      </c>
      <c r="AJ68" s="107">
        <v>33851.960876799974</v>
      </c>
      <c r="AK68" s="105">
        <v>230743.84000000011</v>
      </c>
      <c r="AL68" s="106">
        <v>39168.766839999975</v>
      </c>
      <c r="AM68" s="107">
        <v>10725.907524800003</v>
      </c>
      <c r="AN68" s="119">
        <v>0</v>
      </c>
      <c r="AO68" s="118">
        <v>0</v>
      </c>
      <c r="AP68" s="107">
        <v>0</v>
      </c>
      <c r="AQ68" s="119">
        <v>0</v>
      </c>
      <c r="AR68" s="118">
        <v>0</v>
      </c>
      <c r="AS68" s="107">
        <v>0</v>
      </c>
      <c r="AT68" s="119">
        <v>0</v>
      </c>
      <c r="AU68" s="118">
        <v>0</v>
      </c>
      <c r="AV68" s="197">
        <v>0</v>
      </c>
      <c r="AW68" s="199"/>
      <c r="AX68" s="202"/>
      <c r="AY68" s="200"/>
      <c r="AZ68" s="200"/>
      <c r="BA68" s="200"/>
      <c r="BB68" s="200"/>
      <c r="BC68" s="200"/>
      <c r="BD68" s="201"/>
      <c r="BE68" s="199"/>
      <c r="BF68" s="199"/>
    </row>
    <row r="69" spans="1:58" x14ac:dyDescent="0.35">
      <c r="A69" s="175">
        <v>64</v>
      </c>
      <c r="B69" s="108" t="s">
        <v>241</v>
      </c>
      <c r="C69" s="109">
        <v>132</v>
      </c>
      <c r="D69" s="71">
        <v>6.492</v>
      </c>
      <c r="E69" s="71" t="s">
        <v>346</v>
      </c>
      <c r="F69" s="59">
        <v>41059</v>
      </c>
      <c r="G69" s="59">
        <v>41059</v>
      </c>
      <c r="H69" s="73" t="s">
        <v>414</v>
      </c>
      <c r="I69" s="57">
        <f t="shared" si="10"/>
        <v>48178640.79791601</v>
      </c>
      <c r="J69" s="15">
        <f t="shared" si="11"/>
        <v>5889357.0495852549</v>
      </c>
      <c r="K69" s="16">
        <f t="shared" si="17"/>
        <v>0.12223999996778659</v>
      </c>
      <c r="L69" s="17">
        <f t="shared" si="13"/>
        <v>1608309.3726373478</v>
      </c>
      <c r="M69" s="105">
        <v>4375184.9999999991</v>
      </c>
      <c r="N69" s="106">
        <v>534822.61439999961</v>
      </c>
      <c r="O69" s="107">
        <v>300748.71616200008</v>
      </c>
      <c r="P69" s="105">
        <v>3950271.3000000045</v>
      </c>
      <c r="Q69" s="106">
        <v>482881.16371200024</v>
      </c>
      <c r="R69" s="107">
        <v>249026.49354900009</v>
      </c>
      <c r="S69" s="105">
        <v>4339598.7000000039</v>
      </c>
      <c r="T69" s="106">
        <v>530472.54508800001</v>
      </c>
      <c r="U69" s="107">
        <v>340865.41242900008</v>
      </c>
      <c r="V69" s="105">
        <v>3563227.5000000033</v>
      </c>
      <c r="W69" s="106">
        <v>435568.92960000003</v>
      </c>
      <c r="X69" s="107">
        <v>286177.07934299996</v>
      </c>
      <c r="Y69" s="105">
        <v>4367768.0999999996</v>
      </c>
      <c r="Z69" s="106">
        <v>533915.97254399967</v>
      </c>
      <c r="AA69" s="107">
        <v>322411.50471000007</v>
      </c>
      <c r="AB69" s="105">
        <v>4180869.9</v>
      </c>
      <c r="AC69" s="106">
        <v>511069.53657599934</v>
      </c>
      <c r="AD69" s="107">
        <v>192838.73404799981</v>
      </c>
      <c r="AE69" s="105">
        <v>4292499.2999999989</v>
      </c>
      <c r="AF69" s="106">
        <v>524715.11443200056</v>
      </c>
      <c r="AG69" s="107">
        <v>145663.75843799984</v>
      </c>
      <c r="AH69" s="105">
        <v>2297802.8998999987</v>
      </c>
      <c r="AI69" s="106">
        <v>280883.42648377584</v>
      </c>
      <c r="AJ69" s="107">
        <v>81869.369054010764</v>
      </c>
      <c r="AK69" s="105">
        <v>4234738.8980160058</v>
      </c>
      <c r="AL69" s="106">
        <v>517654.48289347976</v>
      </c>
      <c r="AM69" s="107">
        <v>-5381.9540556630354</v>
      </c>
      <c r="AN69" s="119">
        <v>4376997.5999999987</v>
      </c>
      <c r="AO69" s="118">
        <v>535044.18999999994</v>
      </c>
      <c r="AP69" s="107">
        <v>68729.561615999992</v>
      </c>
      <c r="AQ69" s="119">
        <v>4240154.4000000032</v>
      </c>
      <c r="AR69" s="118">
        <v>518316.4738560007</v>
      </c>
      <c r="AS69" s="107">
        <v>-12950.568936000029</v>
      </c>
      <c r="AT69" s="119">
        <v>3959527.1999999969</v>
      </c>
      <c r="AU69" s="118">
        <v>484012.6</v>
      </c>
      <c r="AV69" s="197">
        <v>-361688.73371999984</v>
      </c>
      <c r="AW69" s="199"/>
      <c r="AX69" s="202"/>
      <c r="AY69" s="200"/>
      <c r="AZ69" s="200"/>
      <c r="BA69" s="200"/>
      <c r="BB69" s="200"/>
      <c r="BC69" s="200"/>
      <c r="BD69" s="201"/>
      <c r="BE69" s="199"/>
      <c r="BF69" s="199"/>
    </row>
    <row r="70" spans="1:58" x14ac:dyDescent="0.35">
      <c r="A70" s="175">
        <v>65</v>
      </c>
      <c r="B70" s="108" t="s">
        <v>43</v>
      </c>
      <c r="C70" s="109">
        <v>383</v>
      </c>
      <c r="D70" s="111">
        <v>3.99</v>
      </c>
      <c r="E70" s="111" t="s">
        <v>347</v>
      </c>
      <c r="F70" s="170">
        <v>41919</v>
      </c>
      <c r="G70" s="170">
        <v>41919</v>
      </c>
      <c r="H70" s="73" t="s">
        <v>415</v>
      </c>
      <c r="I70" s="57">
        <f t="shared" si="10"/>
        <v>27779550.299999993</v>
      </c>
      <c r="J70" s="15">
        <f t="shared" si="11"/>
        <v>3988310.0426650015</v>
      </c>
      <c r="K70" s="16">
        <f t="shared" si="14"/>
        <v>0.14357000021937008</v>
      </c>
      <c r="L70" s="17">
        <f t="shared" si="13"/>
        <v>1603373.9016839999</v>
      </c>
      <c r="M70" s="105">
        <v>2724392.699999996</v>
      </c>
      <c r="N70" s="106">
        <v>391141.05993900029</v>
      </c>
      <c r="O70" s="107">
        <v>245342.60310599985</v>
      </c>
      <c r="P70" s="105">
        <v>2454659.100000001</v>
      </c>
      <c r="Q70" s="106">
        <v>352415.40698700037</v>
      </c>
      <c r="R70" s="107">
        <v>207059.22985499995</v>
      </c>
      <c r="S70" s="105">
        <v>2725391.6999999979</v>
      </c>
      <c r="T70" s="106">
        <v>391284.48636900051</v>
      </c>
      <c r="U70" s="107">
        <v>272559.37900499994</v>
      </c>
      <c r="V70" s="105">
        <v>2084638.8000000003</v>
      </c>
      <c r="W70" s="106">
        <v>299291.59251600009</v>
      </c>
      <c r="X70" s="107">
        <v>205087.03776600005</v>
      </c>
      <c r="Y70" s="105">
        <v>2674895.4</v>
      </c>
      <c r="Z70" s="106">
        <v>384034.73257800017</v>
      </c>
      <c r="AA70" s="107">
        <v>254492.55177300033</v>
      </c>
      <c r="AB70" s="105">
        <v>2613449.6999999993</v>
      </c>
      <c r="AC70" s="106">
        <v>375212.97342899995</v>
      </c>
      <c r="AD70" s="107">
        <v>176353.0501260001</v>
      </c>
      <c r="AE70" s="105">
        <v>2668474.4999999986</v>
      </c>
      <c r="AF70" s="106">
        <v>383112.8839649997</v>
      </c>
      <c r="AG70" s="107">
        <v>147903.32531099994</v>
      </c>
      <c r="AH70" s="105">
        <v>2486363.1000000015</v>
      </c>
      <c r="AI70" s="106">
        <v>356967.15026700043</v>
      </c>
      <c r="AJ70" s="107">
        <v>137786.77505999987</v>
      </c>
      <c r="AK70" s="105">
        <v>405722.39999999973</v>
      </c>
      <c r="AL70" s="106">
        <v>58249.564967999984</v>
      </c>
      <c r="AM70" s="107">
        <v>15072.278159999996</v>
      </c>
      <c r="AN70" s="119">
        <v>1696789.2000000002</v>
      </c>
      <c r="AO70" s="118">
        <v>243608.03</v>
      </c>
      <c r="AP70" s="107">
        <v>70881.777975000077</v>
      </c>
      <c r="AQ70" s="119">
        <v>2635397.0999999964</v>
      </c>
      <c r="AR70" s="118">
        <v>378363.96164699976</v>
      </c>
      <c r="AS70" s="107">
        <v>48376.155419999945</v>
      </c>
      <c r="AT70" s="119">
        <v>2609376.6000000015</v>
      </c>
      <c r="AU70" s="118">
        <v>374628.2</v>
      </c>
      <c r="AV70" s="197">
        <v>-177540.26187300001</v>
      </c>
      <c r="AW70" s="199"/>
      <c r="AX70" s="202"/>
      <c r="AY70" s="200"/>
      <c r="AZ70" s="200"/>
      <c r="BA70" s="200"/>
      <c r="BB70" s="200"/>
      <c r="BC70" s="200"/>
      <c r="BD70" s="201"/>
      <c r="BE70" s="199"/>
      <c r="BF70" s="199"/>
    </row>
    <row r="71" spans="1:58" x14ac:dyDescent="0.35">
      <c r="A71" s="175">
        <v>66</v>
      </c>
      <c r="B71" s="108" t="s">
        <v>44</v>
      </c>
      <c r="C71" s="109">
        <v>375</v>
      </c>
      <c r="D71" s="111">
        <v>0.5</v>
      </c>
      <c r="E71" s="111" t="s">
        <v>347</v>
      </c>
      <c r="F71" s="170">
        <v>41803</v>
      </c>
      <c r="G71" s="170">
        <v>41803</v>
      </c>
      <c r="H71" s="73" t="s">
        <v>416</v>
      </c>
      <c r="I71" s="57">
        <f t="shared" si="10"/>
        <v>2109334.44</v>
      </c>
      <c r="J71" s="15">
        <f t="shared" si="11"/>
        <v>362742.24301960005</v>
      </c>
      <c r="K71" s="16">
        <f t="shared" si="14"/>
        <v>0.17196999970265506</v>
      </c>
      <c r="L71" s="17">
        <f t="shared" si="13"/>
        <v>179759.21397839993</v>
      </c>
      <c r="M71" s="105">
        <v>209281.83999999976</v>
      </c>
      <c r="N71" s="106">
        <v>35990.198024799989</v>
      </c>
      <c r="O71" s="107">
        <v>24814.857387999982</v>
      </c>
      <c r="P71" s="105">
        <v>191246.19999999992</v>
      </c>
      <c r="Q71" s="106">
        <v>32888.609013999994</v>
      </c>
      <c r="R71" s="107">
        <v>21620.881183999998</v>
      </c>
      <c r="S71" s="105">
        <v>208084.0800000001</v>
      </c>
      <c r="T71" s="106">
        <v>35784.219237600031</v>
      </c>
      <c r="U71" s="107">
        <v>26664.647732799975</v>
      </c>
      <c r="V71" s="105">
        <v>196651.2</v>
      </c>
      <c r="W71" s="106">
        <v>33818.106864000008</v>
      </c>
      <c r="X71" s="107">
        <v>25364.461383200007</v>
      </c>
      <c r="Y71" s="105">
        <v>166413.72000000003</v>
      </c>
      <c r="Z71" s="106">
        <v>28618.16742840004</v>
      </c>
      <c r="AA71" s="107">
        <v>20497.090116799991</v>
      </c>
      <c r="AB71" s="105">
        <v>149022.91999999993</v>
      </c>
      <c r="AC71" s="106">
        <v>25627.471552400024</v>
      </c>
      <c r="AD71" s="107">
        <v>14209.415757200004</v>
      </c>
      <c r="AE71" s="105">
        <v>152352.56000000003</v>
      </c>
      <c r="AF71" s="106">
        <v>26200.069743200012</v>
      </c>
      <c r="AG71" s="107">
        <v>12669.812225199988</v>
      </c>
      <c r="AH71" s="105">
        <v>167677.96</v>
      </c>
      <c r="AI71" s="106">
        <v>28835.578781200009</v>
      </c>
      <c r="AJ71" s="107">
        <v>14085.926066800002</v>
      </c>
      <c r="AK71" s="105">
        <v>139722.87999999983</v>
      </c>
      <c r="AL71" s="106">
        <v>24028.143673599996</v>
      </c>
      <c r="AM71" s="107">
        <v>6947.8818015999905</v>
      </c>
      <c r="AN71" s="119">
        <v>164011.16000000006</v>
      </c>
      <c r="AO71" s="118">
        <v>28205</v>
      </c>
      <c r="AP71" s="107">
        <v>10493.029459599989</v>
      </c>
      <c r="AQ71" s="119">
        <v>185611.32000000012</v>
      </c>
      <c r="AR71" s="118">
        <v>31919.578700399979</v>
      </c>
      <c r="AS71" s="107">
        <v>8521.2488712000013</v>
      </c>
      <c r="AT71" s="119">
        <v>179258.6</v>
      </c>
      <c r="AU71" s="118">
        <v>30827.1</v>
      </c>
      <c r="AV71" s="197">
        <v>-6130.0380079999923</v>
      </c>
      <c r="AW71" s="199"/>
      <c r="AX71" s="202"/>
      <c r="AY71" s="200"/>
      <c r="AZ71" s="200"/>
      <c r="BA71" s="200"/>
      <c r="BB71" s="200"/>
      <c r="BC71" s="200"/>
      <c r="BD71" s="201"/>
      <c r="BE71" s="199"/>
      <c r="BF71" s="199"/>
    </row>
    <row r="72" spans="1:58" x14ac:dyDescent="0.35">
      <c r="A72" s="175">
        <v>67</v>
      </c>
      <c r="B72" s="108" t="s">
        <v>45</v>
      </c>
      <c r="C72" s="109">
        <v>386</v>
      </c>
      <c r="D72" s="111">
        <v>3.99</v>
      </c>
      <c r="E72" s="111" t="s">
        <v>347</v>
      </c>
      <c r="F72" s="170">
        <v>41969</v>
      </c>
      <c r="G72" s="170">
        <v>41969</v>
      </c>
      <c r="H72" s="73" t="s">
        <v>417</v>
      </c>
      <c r="I72" s="57">
        <f t="shared" ref="I72:I77" si="19">M72+P72+S72+V72+Y72+AB72+AE72+AH72+AK72+AN72+AQ72+AT72</f>
        <v>22789470.600000005</v>
      </c>
      <c r="J72" s="15">
        <f t="shared" ref="J72:J77" si="20">N72+Q72+T72+W72+Z72+AC72+AF72+AI72+AL72+AO72+AR72+AU72</f>
        <v>3271884.2976340004</v>
      </c>
      <c r="K72" s="16">
        <f t="shared" ref="K72:K77" si="21">J72/I72</f>
        <v>0.14357000015761665</v>
      </c>
      <c r="L72" s="17">
        <f t="shared" ref="L72:L77" si="22">O72+R72+U72+X72+AA72+AD72+AG72+AJ72+AM72+AP72+AS72+AV72</f>
        <v>1348953.2380859996</v>
      </c>
      <c r="M72" s="18">
        <v>2721799.5000000014</v>
      </c>
      <c r="N72" s="19">
        <v>390768.75421499944</v>
      </c>
      <c r="O72" s="20">
        <v>245166.054111</v>
      </c>
      <c r="P72" s="18">
        <v>2440694.4000000008</v>
      </c>
      <c r="Q72" s="19">
        <v>350410.49500800023</v>
      </c>
      <c r="R72" s="20">
        <v>205795.91521799983</v>
      </c>
      <c r="S72" s="18">
        <v>2709470.1000000006</v>
      </c>
      <c r="T72" s="19">
        <v>388998.6222569996</v>
      </c>
      <c r="U72" s="20">
        <v>270995.81588700006</v>
      </c>
      <c r="V72" s="18">
        <v>2031586.5000000005</v>
      </c>
      <c r="W72" s="19">
        <v>291674.87380499981</v>
      </c>
      <c r="X72" s="20">
        <v>194622.53972999987</v>
      </c>
      <c r="Y72" s="18">
        <v>2711778.5999999996</v>
      </c>
      <c r="Z72" s="19">
        <v>389330.05360200012</v>
      </c>
      <c r="AA72" s="20">
        <v>258122.69369399999</v>
      </c>
      <c r="AB72" s="18">
        <v>2618619.9000000036</v>
      </c>
      <c r="AC72" s="19">
        <v>375955.25904300052</v>
      </c>
      <c r="AD72" s="20">
        <v>176577.43268700005</v>
      </c>
      <c r="AE72" s="18">
        <v>1221388.5000000002</v>
      </c>
      <c r="AF72" s="19">
        <v>175354.74694500002</v>
      </c>
      <c r="AG72" s="20">
        <v>61852.927118999985</v>
      </c>
      <c r="AH72" s="18">
        <v>1414745.6999999997</v>
      </c>
      <c r="AI72" s="19">
        <v>203115.04014899998</v>
      </c>
      <c r="AJ72" s="20">
        <v>77365.508390999981</v>
      </c>
      <c r="AK72" s="18">
        <v>0</v>
      </c>
      <c r="AL72" s="19">
        <v>0</v>
      </c>
      <c r="AM72" s="20">
        <v>0</v>
      </c>
      <c r="AN72" s="119">
        <v>0</v>
      </c>
      <c r="AO72" s="118">
        <v>0</v>
      </c>
      <c r="AP72" s="107">
        <v>0</v>
      </c>
      <c r="AQ72" s="119">
        <v>2336673.0000000014</v>
      </c>
      <c r="AR72" s="118">
        <v>335476.14261000074</v>
      </c>
      <c r="AS72" s="107">
        <v>31061.863902000085</v>
      </c>
      <c r="AT72" s="119">
        <v>2582714.399999999</v>
      </c>
      <c r="AU72" s="118">
        <v>370800.31</v>
      </c>
      <c r="AV72" s="197">
        <v>-172607.51265299987</v>
      </c>
      <c r="AW72" s="199"/>
      <c r="AX72" s="202"/>
      <c r="AY72" s="200"/>
      <c r="AZ72" s="200"/>
      <c r="BA72" s="200"/>
      <c r="BB72" s="200"/>
      <c r="BC72" s="200"/>
      <c r="BD72" s="201"/>
      <c r="BE72" s="199"/>
      <c r="BF72" s="199"/>
    </row>
    <row r="73" spans="1:58" x14ac:dyDescent="0.35">
      <c r="A73" s="175">
        <v>68</v>
      </c>
      <c r="B73" s="108" t="s">
        <v>46</v>
      </c>
      <c r="C73" s="109">
        <v>384</v>
      </c>
      <c r="D73" s="111">
        <v>1</v>
      </c>
      <c r="E73" s="111" t="s">
        <v>347</v>
      </c>
      <c r="F73" s="170">
        <v>41885</v>
      </c>
      <c r="G73" s="170">
        <v>41941</v>
      </c>
      <c r="H73" s="73" t="s">
        <v>418</v>
      </c>
      <c r="I73" s="57">
        <f t="shared" si="19"/>
        <v>4838138.6000000015</v>
      </c>
      <c r="J73" s="15">
        <f t="shared" si="20"/>
        <v>808259.43751399964</v>
      </c>
      <c r="K73" s="16">
        <f t="shared" si="21"/>
        <v>0.16706000061965967</v>
      </c>
      <c r="L73" s="17">
        <f t="shared" si="22"/>
        <v>412524.40656299988</v>
      </c>
      <c r="M73" s="18">
        <v>565384.90000000037</v>
      </c>
      <c r="N73" s="19">
        <v>94453.201394000047</v>
      </c>
      <c r="O73" s="20">
        <v>64342.683532000061</v>
      </c>
      <c r="P73" s="18">
        <v>491200.40000000072</v>
      </c>
      <c r="Q73" s="19">
        <v>82059.938823999953</v>
      </c>
      <c r="R73" s="20">
        <v>52982.153549999952</v>
      </c>
      <c r="S73" s="18">
        <v>359836</v>
      </c>
      <c r="T73" s="19">
        <v>60114.202160000059</v>
      </c>
      <c r="U73" s="20">
        <v>45456.764483999999</v>
      </c>
      <c r="V73" s="18">
        <v>495098.59999999986</v>
      </c>
      <c r="W73" s="19">
        <v>82711.172115999871</v>
      </c>
      <c r="X73" s="20">
        <v>61680.81751399998</v>
      </c>
      <c r="Y73" s="18">
        <v>467480.20000000048</v>
      </c>
      <c r="Z73" s="19">
        <v>78097.242212000041</v>
      </c>
      <c r="AA73" s="20">
        <v>55821.652262999982</v>
      </c>
      <c r="AB73" s="18">
        <v>411277.30000000022</v>
      </c>
      <c r="AC73" s="19">
        <v>68707.985737999959</v>
      </c>
      <c r="AD73" s="20">
        <v>39132.845350999982</v>
      </c>
      <c r="AE73" s="18">
        <v>323879.20000000024</v>
      </c>
      <c r="AF73" s="19">
        <v>54107.259151999962</v>
      </c>
      <c r="AG73" s="20">
        <v>25942.939049000011</v>
      </c>
      <c r="AH73" s="18">
        <v>191743.80000000002</v>
      </c>
      <c r="AI73" s="19">
        <v>32032.719227999994</v>
      </c>
      <c r="AJ73" s="20">
        <v>14386.859785999997</v>
      </c>
      <c r="AK73" s="18">
        <v>275842.79999999987</v>
      </c>
      <c r="AL73" s="19">
        <v>46082.298167999958</v>
      </c>
      <c r="AM73" s="20">
        <v>12605.707926999989</v>
      </c>
      <c r="AN73" s="119">
        <v>425306.70000000042</v>
      </c>
      <c r="AO73" s="118">
        <v>71051.740000000005</v>
      </c>
      <c r="AP73" s="107">
        <v>27765.040750999997</v>
      </c>
      <c r="AQ73" s="119">
        <v>408843.6999999996</v>
      </c>
      <c r="AR73" s="118">
        <v>68301.4285219999</v>
      </c>
      <c r="AS73" s="107">
        <v>19078.013353999959</v>
      </c>
      <c r="AT73" s="119">
        <v>422244.99999999983</v>
      </c>
      <c r="AU73" s="118">
        <v>70540.25</v>
      </c>
      <c r="AV73" s="197">
        <v>-6671.0709980000238</v>
      </c>
      <c r="AW73" s="199"/>
      <c r="AX73" s="202"/>
      <c r="AY73" s="200"/>
      <c r="AZ73" s="200"/>
      <c r="BA73" s="200"/>
      <c r="BB73" s="200"/>
      <c r="BC73" s="200"/>
      <c r="BD73" s="201"/>
      <c r="BE73" s="199"/>
      <c r="BF73" s="199"/>
    </row>
    <row r="74" spans="1:58" x14ac:dyDescent="0.35">
      <c r="A74" s="175">
        <v>69</v>
      </c>
      <c r="B74" s="108" t="s">
        <v>47</v>
      </c>
      <c r="C74" s="109">
        <v>170</v>
      </c>
      <c r="D74" s="71">
        <v>0.72699999999999998</v>
      </c>
      <c r="E74" s="71" t="s">
        <v>347</v>
      </c>
      <c r="F74" s="59">
        <v>40961</v>
      </c>
      <c r="G74" s="59">
        <v>40961</v>
      </c>
      <c r="H74" s="73" t="s">
        <v>419</v>
      </c>
      <c r="I74" s="57">
        <f t="shared" si="19"/>
        <v>2472653.5000000009</v>
      </c>
      <c r="J74" s="15">
        <f t="shared" si="20"/>
        <v>419732.92955000023</v>
      </c>
      <c r="K74" s="16">
        <f t="shared" si="21"/>
        <v>0.16974999916082059</v>
      </c>
      <c r="L74" s="17">
        <f t="shared" si="22"/>
        <v>195511.70558200011</v>
      </c>
      <c r="M74" s="105">
        <v>324905.39999999997</v>
      </c>
      <c r="N74" s="106">
        <v>55152.691649999979</v>
      </c>
      <c r="O74" s="107">
        <v>37221.565114000048</v>
      </c>
      <c r="P74" s="105">
        <v>306286.5999999998</v>
      </c>
      <c r="Q74" s="106">
        <v>51992.150350000033</v>
      </c>
      <c r="R74" s="107">
        <v>33943.193032000003</v>
      </c>
      <c r="S74" s="105">
        <v>353843.40000000014</v>
      </c>
      <c r="T74" s="106">
        <v>60064.917150000139</v>
      </c>
      <c r="U74" s="107">
        <v>44665.471834000004</v>
      </c>
      <c r="V74" s="105">
        <v>343568.70000000059</v>
      </c>
      <c r="W74" s="106">
        <v>58320.786824999996</v>
      </c>
      <c r="X74" s="107">
        <v>43332.806538000041</v>
      </c>
      <c r="Y74" s="105">
        <v>108731.00000000006</v>
      </c>
      <c r="Z74" s="106">
        <v>18457.08725</v>
      </c>
      <c r="AA74" s="107">
        <v>12808.746771</v>
      </c>
      <c r="AB74" s="105">
        <v>0</v>
      </c>
      <c r="AC74" s="106">
        <v>0</v>
      </c>
      <c r="AD74" s="107">
        <v>0</v>
      </c>
      <c r="AE74" s="105">
        <v>0</v>
      </c>
      <c r="AF74" s="106">
        <v>0</v>
      </c>
      <c r="AG74" s="107">
        <v>0</v>
      </c>
      <c r="AH74" s="105">
        <v>0</v>
      </c>
      <c r="AI74" s="106">
        <v>0</v>
      </c>
      <c r="AJ74" s="107">
        <v>0</v>
      </c>
      <c r="AK74" s="105">
        <v>5825.0000000000009</v>
      </c>
      <c r="AL74" s="106">
        <v>988.79375000000005</v>
      </c>
      <c r="AM74" s="107">
        <v>163.55308300000002</v>
      </c>
      <c r="AN74" s="119">
        <v>342376.89999999991</v>
      </c>
      <c r="AO74" s="118">
        <v>58118.48</v>
      </c>
      <c r="AP74" s="107">
        <v>21340.623367000011</v>
      </c>
      <c r="AQ74" s="119">
        <v>349745.7000000003</v>
      </c>
      <c r="AR74" s="118">
        <v>59369.332575000044</v>
      </c>
      <c r="AS74" s="107">
        <v>15705.301521999982</v>
      </c>
      <c r="AT74" s="119">
        <v>337370.80000000005</v>
      </c>
      <c r="AU74" s="118">
        <v>57268.69</v>
      </c>
      <c r="AV74" s="197">
        <v>-13669.555679000008</v>
      </c>
      <c r="AW74" s="199"/>
      <c r="AX74" s="202"/>
      <c r="AY74" s="200"/>
      <c r="AZ74" s="200"/>
      <c r="BA74" s="200"/>
      <c r="BB74" s="200"/>
      <c r="BC74" s="200"/>
      <c r="BD74" s="201"/>
      <c r="BE74" s="199"/>
      <c r="BF74" s="199"/>
    </row>
    <row r="75" spans="1:58" x14ac:dyDescent="0.35">
      <c r="A75" s="175">
        <v>70</v>
      </c>
      <c r="B75" s="108" t="s">
        <v>249</v>
      </c>
      <c r="C75" s="109">
        <v>370</v>
      </c>
      <c r="D75" s="111">
        <v>0.08</v>
      </c>
      <c r="E75" s="111" t="s">
        <v>347</v>
      </c>
      <c r="F75" s="170">
        <v>41667</v>
      </c>
      <c r="G75" s="170">
        <v>41667</v>
      </c>
      <c r="H75" s="73" t="s">
        <v>420</v>
      </c>
      <c r="I75" s="57">
        <f t="shared" si="19"/>
        <v>554225.10679999995</v>
      </c>
      <c r="J75" s="15">
        <f t="shared" si="20"/>
        <v>120266.85107120003</v>
      </c>
      <c r="K75" s="16">
        <f t="shared" si="21"/>
        <v>0.21700000522459195</v>
      </c>
      <c r="L75" s="17">
        <f t="shared" si="22"/>
        <v>71624.273827748024</v>
      </c>
      <c r="M75" s="105">
        <v>49487.396000000052</v>
      </c>
      <c r="N75" s="106">
        <v>10738.764932000007</v>
      </c>
      <c r="O75" s="107">
        <v>8105.251504212004</v>
      </c>
      <c r="P75" s="105">
        <v>45487.879600000029</v>
      </c>
      <c r="Q75" s="106">
        <v>9870.8698732000066</v>
      </c>
      <c r="R75" s="107">
        <v>7195.7086535200096</v>
      </c>
      <c r="S75" s="105">
        <v>48877.947999999989</v>
      </c>
      <c r="T75" s="106">
        <v>10606.514716000003</v>
      </c>
      <c r="U75" s="107">
        <v>8485.1223723760104</v>
      </c>
      <c r="V75" s="105">
        <v>48212.293599999975</v>
      </c>
      <c r="W75" s="106">
        <v>10462.067711200003</v>
      </c>
      <c r="X75" s="107">
        <v>8365.218872528003</v>
      </c>
      <c r="Y75" s="105">
        <v>47227.427199999984</v>
      </c>
      <c r="Z75" s="106">
        <v>10248.351702400008</v>
      </c>
      <c r="AA75" s="107">
        <v>7940.8819053000007</v>
      </c>
      <c r="AB75" s="105">
        <v>45360.859599999982</v>
      </c>
      <c r="AC75" s="106">
        <v>9843.306533200006</v>
      </c>
      <c r="AD75" s="107">
        <v>6388.5423497639958</v>
      </c>
      <c r="AE75" s="105">
        <v>44544.58519999998</v>
      </c>
      <c r="AF75" s="106">
        <v>9666.1749884000055</v>
      </c>
      <c r="AG75" s="107">
        <v>5730.8447371320008</v>
      </c>
      <c r="AH75" s="105">
        <v>45434.882399999995</v>
      </c>
      <c r="AI75" s="106">
        <v>9859.3694808</v>
      </c>
      <c r="AJ75" s="107">
        <v>5893.6465820400053</v>
      </c>
      <c r="AK75" s="105">
        <v>45119.539999999972</v>
      </c>
      <c r="AL75" s="106">
        <v>9790.9401799999923</v>
      </c>
      <c r="AM75" s="107">
        <v>4222.6771197039971</v>
      </c>
      <c r="AN75" s="119">
        <v>43886.037600000025</v>
      </c>
      <c r="AO75" s="118">
        <v>9523.27</v>
      </c>
      <c r="AP75" s="107">
        <v>4873.5879250679991</v>
      </c>
      <c r="AQ75" s="119">
        <v>44347.562000000013</v>
      </c>
      <c r="AR75" s="118">
        <v>9623.420953999992</v>
      </c>
      <c r="AS75" s="107">
        <v>4071.7699242440008</v>
      </c>
      <c r="AT75" s="119">
        <v>46238.695599999934</v>
      </c>
      <c r="AU75" s="118">
        <v>10033.799999999999</v>
      </c>
      <c r="AV75" s="197">
        <v>351.02188186000001</v>
      </c>
      <c r="AW75" s="199"/>
      <c r="AX75" s="87"/>
      <c r="AY75" s="88"/>
      <c r="AZ75" s="200"/>
      <c r="BA75" s="200"/>
      <c r="BB75" s="200"/>
      <c r="BC75" s="200"/>
      <c r="BD75" s="201"/>
      <c r="BE75" s="199"/>
      <c r="BF75" s="199"/>
    </row>
    <row r="76" spans="1:58" x14ac:dyDescent="0.35">
      <c r="A76" s="175">
        <v>71</v>
      </c>
      <c r="B76" s="108" t="s">
        <v>250</v>
      </c>
      <c r="C76" s="109">
        <v>174</v>
      </c>
      <c r="D76" s="71">
        <v>0.99</v>
      </c>
      <c r="E76" s="71" t="s">
        <v>347</v>
      </c>
      <c r="F76" s="59">
        <v>41563</v>
      </c>
      <c r="G76" s="59">
        <v>41563</v>
      </c>
      <c r="H76" s="73" t="s">
        <v>421</v>
      </c>
      <c r="I76" s="57">
        <f t="shared" si="19"/>
        <v>5146321.76</v>
      </c>
      <c r="J76" s="15">
        <f t="shared" si="20"/>
        <v>859744.51057199971</v>
      </c>
      <c r="K76" s="16">
        <f t="shared" si="21"/>
        <v>0.16705999948436953</v>
      </c>
      <c r="L76" s="17">
        <f t="shared" si="22"/>
        <v>412138.93470360001</v>
      </c>
      <c r="M76" s="105">
        <v>470817.4800000001</v>
      </c>
      <c r="N76" s="106">
        <v>78654.768208800073</v>
      </c>
      <c r="O76" s="107">
        <v>53513.017766000034</v>
      </c>
      <c r="P76" s="105">
        <v>413644.80000000005</v>
      </c>
      <c r="Q76" s="106">
        <v>69103.500287999967</v>
      </c>
      <c r="R76" s="107">
        <v>44640.659789999991</v>
      </c>
      <c r="S76" s="105">
        <v>418564.04000000015</v>
      </c>
      <c r="T76" s="106">
        <v>69925.308522400024</v>
      </c>
      <c r="U76" s="107">
        <v>51760.698918799942</v>
      </c>
      <c r="V76" s="105">
        <v>460824.72000000026</v>
      </c>
      <c r="W76" s="106">
        <v>76985.377723199912</v>
      </c>
      <c r="X76" s="107">
        <v>56993.198282000019</v>
      </c>
      <c r="Y76" s="105">
        <v>454965.36</v>
      </c>
      <c r="Z76" s="106">
        <v>76006.513041599959</v>
      </c>
      <c r="AA76" s="107">
        <v>53942.609571200024</v>
      </c>
      <c r="AB76" s="105">
        <v>442099.60000000003</v>
      </c>
      <c r="AC76" s="106">
        <v>73857.159175999899</v>
      </c>
      <c r="AD76" s="107">
        <v>40280.981937199991</v>
      </c>
      <c r="AE76" s="105">
        <v>419006.0799999999</v>
      </c>
      <c r="AF76" s="106">
        <v>69999.15572480009</v>
      </c>
      <c r="AG76" s="107">
        <v>32950.730687600015</v>
      </c>
      <c r="AH76" s="105">
        <v>422818.51999999984</v>
      </c>
      <c r="AI76" s="106">
        <v>70636.061951199968</v>
      </c>
      <c r="AJ76" s="107">
        <v>33745.679147199968</v>
      </c>
      <c r="AK76" s="105">
        <v>415595.43999999977</v>
      </c>
      <c r="AL76" s="106">
        <v>69429.374206399865</v>
      </c>
      <c r="AM76" s="107">
        <v>18020.105104799994</v>
      </c>
      <c r="AN76" s="119">
        <v>438939.48</v>
      </c>
      <c r="AO76" s="118">
        <v>73329.23</v>
      </c>
      <c r="AP76" s="107">
        <v>26453.935555199976</v>
      </c>
      <c r="AQ76" s="119">
        <v>391750.1600000005</v>
      </c>
      <c r="AR76" s="118">
        <v>65445.781729599927</v>
      </c>
      <c r="AS76" s="107">
        <v>16523.311980399994</v>
      </c>
      <c r="AT76" s="119">
        <v>397296.07999999938</v>
      </c>
      <c r="AU76" s="118">
        <v>66372.28</v>
      </c>
      <c r="AV76" s="197">
        <v>-16685.994036799999</v>
      </c>
      <c r="AW76" s="199"/>
      <c r="AX76" s="87"/>
      <c r="AY76" s="88"/>
      <c r="AZ76" s="200"/>
      <c r="BA76" s="200"/>
      <c r="BB76" s="200"/>
      <c r="BC76" s="200"/>
      <c r="BD76" s="201"/>
      <c r="BE76" s="199"/>
      <c r="BF76" s="199"/>
    </row>
    <row r="77" spans="1:58" x14ac:dyDescent="0.35">
      <c r="A77" s="175">
        <v>72</v>
      </c>
      <c r="B77" s="108" t="s">
        <v>207</v>
      </c>
      <c r="C77" s="109">
        <v>185</v>
      </c>
      <c r="D77" s="71">
        <v>2.294</v>
      </c>
      <c r="E77" s="71" t="s">
        <v>347</v>
      </c>
      <c r="F77" s="59">
        <v>41180</v>
      </c>
      <c r="G77" s="59">
        <v>41180</v>
      </c>
      <c r="H77" s="73" t="s">
        <v>422</v>
      </c>
      <c r="I77" s="57">
        <f t="shared" si="19"/>
        <v>13772800.800000001</v>
      </c>
      <c r="J77" s="15">
        <f t="shared" si="20"/>
        <v>2032727.6649959993</v>
      </c>
      <c r="K77" s="16">
        <f t="shared" si="21"/>
        <v>0.14758999963144745</v>
      </c>
      <c r="L77" s="17">
        <f t="shared" si="22"/>
        <v>798297.9362720002</v>
      </c>
      <c r="M77" s="105">
        <v>1245239.2000000011</v>
      </c>
      <c r="N77" s="106">
        <v>183784.85352799972</v>
      </c>
      <c r="O77" s="107">
        <v>117205.62811999998</v>
      </c>
      <c r="P77" s="105">
        <v>1198035.6000000008</v>
      </c>
      <c r="Q77" s="106">
        <v>176818.07420399992</v>
      </c>
      <c r="R77" s="107">
        <v>105929.08018400001</v>
      </c>
      <c r="S77" s="105">
        <v>1338594.3999999994</v>
      </c>
      <c r="T77" s="106">
        <v>197563.14749599996</v>
      </c>
      <c r="U77" s="107">
        <v>139222.78431199989</v>
      </c>
      <c r="V77" s="105">
        <v>1288980.4000000001</v>
      </c>
      <c r="W77" s="106">
        <v>190240.61723599985</v>
      </c>
      <c r="X77" s="107">
        <v>134068.63309200015</v>
      </c>
      <c r="Y77" s="105">
        <v>976785.20000000007</v>
      </c>
      <c r="Z77" s="106">
        <v>144163.72766800021</v>
      </c>
      <c r="AA77" s="107">
        <v>94256.941119999959</v>
      </c>
      <c r="AB77" s="105">
        <v>928004.40000000014</v>
      </c>
      <c r="AC77" s="106">
        <v>136964.1693959999</v>
      </c>
      <c r="AD77" s="107">
        <v>66402.095076000041</v>
      </c>
      <c r="AE77" s="105">
        <v>965995.19999999902</v>
      </c>
      <c r="AF77" s="106">
        <v>142571.23156799984</v>
      </c>
      <c r="AG77" s="107">
        <v>55457.645951999984</v>
      </c>
      <c r="AH77" s="105">
        <v>1041069.6000000008</v>
      </c>
      <c r="AI77" s="106">
        <v>153651.46226399994</v>
      </c>
      <c r="AJ77" s="107">
        <v>60885.251596000024</v>
      </c>
      <c r="AK77" s="105">
        <v>916824.79999999923</v>
      </c>
      <c r="AL77" s="106">
        <v>135314.17223199998</v>
      </c>
      <c r="AM77" s="107">
        <v>20569.501347999998</v>
      </c>
      <c r="AN77" s="119">
        <v>1265666.4000000008</v>
      </c>
      <c r="AO77" s="118">
        <v>186799.7</v>
      </c>
      <c r="AP77" s="107">
        <v>50379.584552000044</v>
      </c>
      <c r="AQ77" s="119">
        <v>1307315.6000000001</v>
      </c>
      <c r="AR77" s="118">
        <v>192946.70940399996</v>
      </c>
      <c r="AS77" s="107">
        <v>29587.744636000018</v>
      </c>
      <c r="AT77" s="119">
        <v>1300290</v>
      </c>
      <c r="AU77" s="118">
        <v>191909.8</v>
      </c>
      <c r="AV77" s="197">
        <v>-75666.953715999989</v>
      </c>
      <c r="AW77" s="199"/>
      <c r="AX77" s="87"/>
      <c r="AY77" s="88"/>
      <c r="AZ77" s="200"/>
      <c r="BA77" s="200"/>
      <c r="BB77" s="200"/>
      <c r="BC77" s="200"/>
      <c r="BD77" s="201"/>
      <c r="BE77" s="199"/>
      <c r="BF77" s="199"/>
    </row>
    <row r="78" spans="1:58" x14ac:dyDescent="0.35">
      <c r="A78" s="175">
        <v>73</v>
      </c>
      <c r="B78" s="108" t="s">
        <v>232</v>
      </c>
      <c r="C78" s="109">
        <v>393</v>
      </c>
      <c r="D78" s="71">
        <v>0.996</v>
      </c>
      <c r="E78" s="111" t="s">
        <v>347</v>
      </c>
      <c r="F78" s="59">
        <v>42030</v>
      </c>
      <c r="G78" s="59">
        <v>42030</v>
      </c>
      <c r="H78" s="73" t="s">
        <v>423</v>
      </c>
      <c r="I78" s="57">
        <f t="shared" si="10"/>
        <v>2041349.9200000004</v>
      </c>
      <c r="J78" s="15">
        <f t="shared" si="11"/>
        <v>341027.91124640004</v>
      </c>
      <c r="K78" s="16">
        <f t="shared" si="14"/>
        <v>0.16705999687030629</v>
      </c>
      <c r="L78" s="17">
        <f t="shared" si="13"/>
        <v>150037.65841359997</v>
      </c>
      <c r="M78" s="105">
        <v>105187.36000000004</v>
      </c>
      <c r="N78" s="106">
        <v>17572.600361599994</v>
      </c>
      <c r="O78" s="107">
        <v>12145.890363199989</v>
      </c>
      <c r="P78" s="105">
        <v>0</v>
      </c>
      <c r="Q78" s="106">
        <v>0</v>
      </c>
      <c r="R78" s="107">
        <v>0</v>
      </c>
      <c r="S78" s="105">
        <v>77880.559999999983</v>
      </c>
      <c r="T78" s="106">
        <v>13010.726353600006</v>
      </c>
      <c r="U78" s="107">
        <v>9932.5805616000034</v>
      </c>
      <c r="V78" s="105">
        <v>189586.08000000042</v>
      </c>
      <c r="W78" s="106">
        <v>31672.250524799991</v>
      </c>
      <c r="X78" s="107">
        <v>23390.878983999992</v>
      </c>
      <c r="Y78" s="105">
        <v>215222.88000000021</v>
      </c>
      <c r="Z78" s="106">
        <v>35955.134332799986</v>
      </c>
      <c r="AA78" s="107">
        <v>25606.067128799987</v>
      </c>
      <c r="AB78" s="105">
        <v>227562.64</v>
      </c>
      <c r="AC78" s="106">
        <v>38016.614638399995</v>
      </c>
      <c r="AD78" s="107">
        <v>21124.212458400016</v>
      </c>
      <c r="AE78" s="105">
        <v>278111.03999999992</v>
      </c>
      <c r="AF78" s="106">
        <v>46461.230342400057</v>
      </c>
      <c r="AG78" s="107">
        <v>21912.39555519999</v>
      </c>
      <c r="AH78" s="105">
        <v>201132.23999999985</v>
      </c>
      <c r="AI78" s="106">
        <v>33601.15201440001</v>
      </c>
      <c r="AJ78" s="107">
        <v>16356.023594400007</v>
      </c>
      <c r="AK78" s="105">
        <v>151152.79999999999</v>
      </c>
      <c r="AL78" s="106">
        <v>25251.586768000012</v>
      </c>
      <c r="AM78" s="107">
        <v>6353.1969031999924</v>
      </c>
      <c r="AN78" s="119">
        <v>223877.83999999997</v>
      </c>
      <c r="AO78" s="118">
        <v>37401.03</v>
      </c>
      <c r="AP78" s="107">
        <v>13496.206919199987</v>
      </c>
      <c r="AQ78" s="119">
        <v>183243.83999999988</v>
      </c>
      <c r="AR78" s="118">
        <v>30612.715910399984</v>
      </c>
      <c r="AS78" s="107">
        <v>6864.5970919999972</v>
      </c>
      <c r="AT78" s="119">
        <v>188392.64000000004</v>
      </c>
      <c r="AU78" s="118">
        <v>31472.87</v>
      </c>
      <c r="AV78" s="197">
        <v>-7144.3911464000057</v>
      </c>
      <c r="AW78" s="199"/>
      <c r="AX78" s="87"/>
      <c r="AY78" s="88"/>
      <c r="AZ78" s="200"/>
      <c r="BA78" s="200"/>
      <c r="BB78" s="200"/>
      <c r="BC78" s="200"/>
      <c r="BD78" s="201"/>
      <c r="BE78" s="199"/>
      <c r="BF78" s="199"/>
    </row>
    <row r="79" spans="1:58" x14ac:dyDescent="0.35">
      <c r="A79" s="175">
        <v>74</v>
      </c>
      <c r="B79" s="108" t="s">
        <v>48</v>
      </c>
      <c r="C79" s="109">
        <v>234</v>
      </c>
      <c r="D79" s="71">
        <v>1.1499999999999999</v>
      </c>
      <c r="E79" s="71" t="s">
        <v>347</v>
      </c>
      <c r="F79" s="59">
        <v>41369</v>
      </c>
      <c r="G79" s="59">
        <v>41389</v>
      </c>
      <c r="H79" s="73" t="s">
        <v>424</v>
      </c>
      <c r="I79" s="57">
        <f t="shared" si="10"/>
        <v>2629820.3199999998</v>
      </c>
      <c r="J79" s="15">
        <f t="shared" si="11"/>
        <v>404966.02467840002</v>
      </c>
      <c r="K79" s="16">
        <f t="shared" si="14"/>
        <v>0.15398999756698209</v>
      </c>
      <c r="L79" s="17">
        <f t="shared" si="13"/>
        <v>220263.32326079989</v>
      </c>
      <c r="M79" s="105">
        <v>481202.39999999991</v>
      </c>
      <c r="N79" s="106">
        <v>74100.357575999995</v>
      </c>
      <c r="O79" s="107">
        <v>48453.877587199968</v>
      </c>
      <c r="P79" s="105">
        <v>390285.92000000045</v>
      </c>
      <c r="Q79" s="106">
        <v>60100.128820800004</v>
      </c>
      <c r="R79" s="107">
        <v>36842.591078400001</v>
      </c>
      <c r="S79" s="105">
        <v>372382.56000000023</v>
      </c>
      <c r="T79" s="106">
        <v>57343.190414399985</v>
      </c>
      <c r="U79" s="107">
        <v>41137.564163199939</v>
      </c>
      <c r="V79" s="105">
        <v>351709.59999999974</v>
      </c>
      <c r="W79" s="106">
        <v>54159.761303999992</v>
      </c>
      <c r="X79" s="107">
        <v>39161.581072000001</v>
      </c>
      <c r="Y79" s="105">
        <v>215440.31999999995</v>
      </c>
      <c r="Z79" s="106">
        <v>33175.654876800014</v>
      </c>
      <c r="AA79" s="107">
        <v>22451.64205599999</v>
      </c>
      <c r="AB79" s="105">
        <v>0</v>
      </c>
      <c r="AC79" s="106">
        <v>0</v>
      </c>
      <c r="AD79" s="107">
        <v>0</v>
      </c>
      <c r="AE79" s="105">
        <v>0</v>
      </c>
      <c r="AF79" s="106">
        <v>0</v>
      </c>
      <c r="AG79" s="107">
        <v>0</v>
      </c>
      <c r="AH79" s="105">
        <v>0</v>
      </c>
      <c r="AI79" s="106">
        <v>0</v>
      </c>
      <c r="AJ79" s="107">
        <v>0</v>
      </c>
      <c r="AK79" s="105">
        <v>89440.960000000021</v>
      </c>
      <c r="AL79" s="106">
        <v>13773.013430399993</v>
      </c>
      <c r="AM79" s="107">
        <v>3241.7538607999968</v>
      </c>
      <c r="AN79" s="119">
        <v>376144.32</v>
      </c>
      <c r="AO79" s="118">
        <v>57922.46</v>
      </c>
      <c r="AP79" s="107">
        <v>17769.481225600015</v>
      </c>
      <c r="AQ79" s="119">
        <v>342934.4</v>
      </c>
      <c r="AR79" s="118">
        <v>52808.468256000029</v>
      </c>
      <c r="AS79" s="107">
        <v>11027.445460799998</v>
      </c>
      <c r="AT79" s="119">
        <v>10279.84</v>
      </c>
      <c r="AU79" s="118">
        <v>1582.99</v>
      </c>
      <c r="AV79" s="197">
        <v>177.3867567999998</v>
      </c>
      <c r="AW79" s="199"/>
      <c r="AX79" s="87"/>
      <c r="AY79" s="88"/>
      <c r="AZ79" s="200"/>
      <c r="BA79" s="200"/>
      <c r="BB79" s="200"/>
      <c r="BC79" s="200"/>
      <c r="BD79" s="201"/>
      <c r="BE79" s="199"/>
      <c r="BF79" s="199"/>
    </row>
    <row r="80" spans="1:58" x14ac:dyDescent="0.35">
      <c r="A80" s="175">
        <v>75</v>
      </c>
      <c r="B80" s="108" t="s">
        <v>251</v>
      </c>
      <c r="C80" s="109">
        <v>17</v>
      </c>
      <c r="D80" s="71">
        <v>3.948</v>
      </c>
      <c r="E80" s="71" t="s">
        <v>347</v>
      </c>
      <c r="F80" s="59">
        <v>41333</v>
      </c>
      <c r="G80" s="59">
        <v>41333</v>
      </c>
      <c r="H80" s="73" t="s">
        <v>425</v>
      </c>
      <c r="I80" s="57">
        <f t="shared" si="10"/>
        <v>17534055</v>
      </c>
      <c r="J80" s="15">
        <f t="shared" si="11"/>
        <v>2517364.2727575009</v>
      </c>
      <c r="K80" s="16">
        <f t="shared" si="14"/>
        <v>0.14356999979511303</v>
      </c>
      <c r="L80" s="17">
        <f t="shared" si="13"/>
        <v>1065438.7724099997</v>
      </c>
      <c r="M80" s="105">
        <v>1670554.5</v>
      </c>
      <c r="N80" s="106">
        <v>239841.50956499999</v>
      </c>
      <c r="O80" s="107">
        <v>150014.1805724999</v>
      </c>
      <c r="P80" s="105">
        <v>1313808</v>
      </c>
      <c r="Q80" s="106">
        <v>188623.41455999998</v>
      </c>
      <c r="R80" s="107">
        <v>114390.32463750013</v>
      </c>
      <c r="S80" s="105">
        <v>1855248.75</v>
      </c>
      <c r="T80" s="106">
        <v>266358.06303750002</v>
      </c>
      <c r="U80" s="107">
        <v>187679.43471750006</v>
      </c>
      <c r="V80" s="105">
        <v>1975736.25</v>
      </c>
      <c r="W80" s="106">
        <v>283656.45341250015</v>
      </c>
      <c r="X80" s="107">
        <v>197142.318015</v>
      </c>
      <c r="Y80" s="105">
        <v>1991064</v>
      </c>
      <c r="Z80" s="106">
        <v>285857.05848000007</v>
      </c>
      <c r="AA80" s="107">
        <v>190028.65667999996</v>
      </c>
      <c r="AB80" s="105">
        <v>1325763</v>
      </c>
      <c r="AC80" s="106">
        <v>190339.79391000012</v>
      </c>
      <c r="AD80" s="107">
        <v>90463.153754999934</v>
      </c>
      <c r="AE80" s="105">
        <v>1397975.25</v>
      </c>
      <c r="AF80" s="106">
        <v>200707.3066425001</v>
      </c>
      <c r="AG80" s="107">
        <v>78062.551987499945</v>
      </c>
      <c r="AH80" s="105">
        <v>30851.25</v>
      </c>
      <c r="AI80" s="106">
        <v>4429.3139624999994</v>
      </c>
      <c r="AJ80" s="107">
        <v>2841.7704750000003</v>
      </c>
      <c r="AK80" s="105">
        <v>485267.25</v>
      </c>
      <c r="AL80" s="106">
        <v>69669.819082499991</v>
      </c>
      <c r="AM80" s="107">
        <v>10001.37671249999</v>
      </c>
      <c r="AN80" s="119">
        <v>2101356.75</v>
      </c>
      <c r="AO80" s="118">
        <v>301691.78999999998</v>
      </c>
      <c r="AP80" s="107">
        <v>79470.160814999952</v>
      </c>
      <c r="AQ80" s="119">
        <v>2123176.5</v>
      </c>
      <c r="AR80" s="118">
        <v>304824.45010500029</v>
      </c>
      <c r="AS80" s="107">
        <v>44654.287814999996</v>
      </c>
      <c r="AT80" s="119">
        <v>1263253.5</v>
      </c>
      <c r="AU80" s="118">
        <v>181365.3</v>
      </c>
      <c r="AV80" s="197">
        <v>-79309.443772500032</v>
      </c>
      <c r="AW80" s="199"/>
      <c r="AX80" s="87"/>
      <c r="AY80" s="88"/>
      <c r="AZ80" s="200"/>
      <c r="BA80" s="200"/>
      <c r="BB80" s="200"/>
      <c r="BC80" s="200"/>
      <c r="BD80" s="201"/>
      <c r="BE80" s="199"/>
      <c r="BF80" s="199"/>
    </row>
    <row r="81" spans="1:58" x14ac:dyDescent="0.35">
      <c r="A81" s="175">
        <v>76</v>
      </c>
      <c r="B81" s="108" t="s">
        <v>49</v>
      </c>
      <c r="C81" s="109">
        <v>254</v>
      </c>
      <c r="D81" s="71">
        <v>1.8</v>
      </c>
      <c r="E81" s="71" t="s">
        <v>346</v>
      </c>
      <c r="F81" s="59">
        <v>41201</v>
      </c>
      <c r="G81" s="59">
        <v>41201</v>
      </c>
      <c r="H81" s="73" t="s">
        <v>599</v>
      </c>
      <c r="I81" s="57">
        <f t="shared" si="10"/>
        <v>6413158.6000000024</v>
      </c>
      <c r="J81" s="15">
        <f t="shared" si="11"/>
        <v>975797.6641460004</v>
      </c>
      <c r="K81" s="16">
        <f t="shared" si="14"/>
        <v>0.1521555484603172</v>
      </c>
      <c r="L81" s="17">
        <f t="shared" si="13"/>
        <v>582469.34763200011</v>
      </c>
      <c r="M81" s="105">
        <v>896313.40000000189</v>
      </c>
      <c r="N81" s="106">
        <v>143060.58177400025</v>
      </c>
      <c r="O81" s="107">
        <v>95240.746351999958</v>
      </c>
      <c r="P81" s="105">
        <v>882448.19999999902</v>
      </c>
      <c r="Q81" s="106">
        <v>140847.55720200008</v>
      </c>
      <c r="R81" s="107">
        <v>88591.78085200004</v>
      </c>
      <c r="S81" s="105">
        <v>939831.19999999984</v>
      </c>
      <c r="T81" s="106">
        <v>150006.45783199999</v>
      </c>
      <c r="U81" s="107">
        <v>109244.71404599996</v>
      </c>
      <c r="V81" s="105">
        <v>861736.80000000051</v>
      </c>
      <c r="W81" s="106">
        <v>137541.81064799984</v>
      </c>
      <c r="X81" s="107">
        <v>99703.18113599997</v>
      </c>
      <c r="Y81" s="105">
        <v>800559.60000000021</v>
      </c>
      <c r="Z81" s="106">
        <v>127777.3177559998</v>
      </c>
      <c r="AA81" s="107">
        <v>89162.019318000093</v>
      </c>
      <c r="AB81" s="105">
        <v>584997.19999999995</v>
      </c>
      <c r="AC81" s="106">
        <v>93371.403092000008</v>
      </c>
      <c r="AD81" s="107">
        <v>50566.969378000038</v>
      </c>
      <c r="AE81" s="105">
        <v>492221</v>
      </c>
      <c r="AF81" s="106">
        <v>78563.393810000052</v>
      </c>
      <c r="AG81" s="107">
        <v>35747.483746000005</v>
      </c>
      <c r="AH81" s="105">
        <v>707513.00000000023</v>
      </c>
      <c r="AI81" s="106">
        <v>112926.14993000015</v>
      </c>
      <c r="AJ81" s="107">
        <v>51242.018986000054</v>
      </c>
      <c r="AK81" s="105">
        <v>247538.19999999998</v>
      </c>
      <c r="AL81" s="106">
        <v>39509.572101999991</v>
      </c>
      <c r="AM81" s="107">
        <v>10777.013818000003</v>
      </c>
      <c r="AN81" s="119">
        <v>0</v>
      </c>
      <c r="AO81" s="118">
        <v>0</v>
      </c>
      <c r="AP81" s="107">
        <v>0</v>
      </c>
      <c r="AQ81" s="119"/>
      <c r="AR81" s="118">
        <v>-47806.58</v>
      </c>
      <c r="AS81" s="107">
        <v>-47806.58</v>
      </c>
      <c r="AT81" s="119">
        <v>0</v>
      </c>
      <c r="AU81" s="118">
        <v>0</v>
      </c>
      <c r="AV81" s="197">
        <v>0</v>
      </c>
      <c r="AW81" s="199"/>
      <c r="AX81" s="87"/>
      <c r="AY81" s="88"/>
      <c r="AZ81" s="200"/>
      <c r="BA81" s="200"/>
      <c r="BB81" s="200"/>
      <c r="BC81" s="200"/>
      <c r="BD81" s="201"/>
      <c r="BE81" s="199"/>
      <c r="BF81" s="199"/>
    </row>
    <row r="82" spans="1:58" x14ac:dyDescent="0.35">
      <c r="A82" s="175">
        <v>77</v>
      </c>
      <c r="B82" s="108" t="s">
        <v>50</v>
      </c>
      <c r="C82" s="109">
        <v>22</v>
      </c>
      <c r="D82" s="71">
        <v>0.71499999999999997</v>
      </c>
      <c r="E82" s="71" t="s">
        <v>347</v>
      </c>
      <c r="F82" s="59">
        <v>40877</v>
      </c>
      <c r="G82" s="59">
        <v>40877</v>
      </c>
      <c r="H82" s="73" t="s">
        <v>598</v>
      </c>
      <c r="I82" s="57">
        <f t="shared" si="10"/>
        <v>2891989.6199999992</v>
      </c>
      <c r="J82" s="15">
        <f t="shared" si="11"/>
        <v>490915.24028499995</v>
      </c>
      <c r="K82" s="16">
        <f t="shared" si="14"/>
        <v>0.16975000079184244</v>
      </c>
      <c r="L82" s="17">
        <f t="shared" si="13"/>
        <v>265270.45328099997</v>
      </c>
      <c r="M82" s="105">
        <v>362678.75999999937</v>
      </c>
      <c r="N82" s="106">
        <v>61564.719509999981</v>
      </c>
      <c r="O82" s="107">
        <v>42270.250883400011</v>
      </c>
      <c r="P82" s="105">
        <v>278797.50000000006</v>
      </c>
      <c r="Q82" s="106">
        <v>47325.875625000044</v>
      </c>
      <c r="R82" s="107">
        <v>30391.445723999957</v>
      </c>
      <c r="S82" s="105">
        <v>261318.23999999996</v>
      </c>
      <c r="T82" s="106">
        <v>44358.771240000016</v>
      </c>
      <c r="U82" s="107">
        <v>32842.130948400016</v>
      </c>
      <c r="V82" s="105">
        <v>244540.73999999996</v>
      </c>
      <c r="W82" s="106">
        <v>41510.790614999962</v>
      </c>
      <c r="X82" s="107">
        <v>30894.070128000007</v>
      </c>
      <c r="Y82" s="105">
        <v>277342.02</v>
      </c>
      <c r="Z82" s="106">
        <v>47078.807895000013</v>
      </c>
      <c r="AA82" s="107">
        <v>33571.587197999972</v>
      </c>
      <c r="AB82" s="105">
        <v>252683.04000000004</v>
      </c>
      <c r="AC82" s="106">
        <v>42892.946040000024</v>
      </c>
      <c r="AD82" s="107">
        <v>23842.124254799997</v>
      </c>
      <c r="AE82" s="105">
        <v>96179.879999999946</v>
      </c>
      <c r="AF82" s="106">
        <v>16326.534629999993</v>
      </c>
      <c r="AG82" s="107">
        <v>7558.719498600005</v>
      </c>
      <c r="AH82" s="105">
        <v>184261.32000000004</v>
      </c>
      <c r="AI82" s="106">
        <v>31278.35906999997</v>
      </c>
      <c r="AJ82" s="107">
        <v>14331.624653400007</v>
      </c>
      <c r="AK82" s="105">
        <v>287298.71999999997</v>
      </c>
      <c r="AL82" s="106">
        <v>48768.957719999948</v>
      </c>
      <c r="AM82" s="107">
        <v>13354.41587339999</v>
      </c>
      <c r="AN82" s="119">
        <v>352581.95999999979</v>
      </c>
      <c r="AO82" s="118">
        <v>59850.79</v>
      </c>
      <c r="AP82" s="107">
        <v>22499.264406599996</v>
      </c>
      <c r="AQ82" s="119">
        <v>294307.43999999994</v>
      </c>
      <c r="AR82" s="118">
        <v>49958.687940000033</v>
      </c>
      <c r="AS82" s="107">
        <v>13714.819712400009</v>
      </c>
      <c r="AT82" s="119">
        <v>0</v>
      </c>
      <c r="AU82" s="118">
        <v>0</v>
      </c>
      <c r="AV82" s="197">
        <v>0</v>
      </c>
      <c r="AW82" s="199"/>
      <c r="AX82" s="87"/>
      <c r="AY82" s="88"/>
      <c r="AZ82" s="200"/>
      <c r="BA82" s="200"/>
      <c r="BB82" s="200"/>
      <c r="BC82" s="200"/>
      <c r="BD82" s="201"/>
      <c r="BE82" s="199"/>
      <c r="BF82" s="199"/>
    </row>
    <row r="83" spans="1:58" x14ac:dyDescent="0.35">
      <c r="A83" s="175">
        <v>78</v>
      </c>
      <c r="B83" s="108" t="s">
        <v>51</v>
      </c>
      <c r="C83" s="109">
        <v>263</v>
      </c>
      <c r="D83" s="71">
        <v>1.1000000000000001</v>
      </c>
      <c r="E83" s="71" t="s">
        <v>347</v>
      </c>
      <c r="F83" s="59">
        <v>41341</v>
      </c>
      <c r="G83" s="59">
        <v>41341</v>
      </c>
      <c r="H83" s="73" t="s">
        <v>426</v>
      </c>
      <c r="I83" s="57">
        <f t="shared" si="10"/>
        <v>3305735.6399999992</v>
      </c>
      <c r="J83" s="15">
        <f t="shared" si="11"/>
        <v>509050.23171840003</v>
      </c>
      <c r="K83" s="16">
        <f t="shared" si="14"/>
        <v>0.15399000015572939</v>
      </c>
      <c r="L83" s="17">
        <f t="shared" si="13"/>
        <v>220733.63776459993</v>
      </c>
      <c r="M83" s="105">
        <v>584075.57999999984</v>
      </c>
      <c r="N83" s="106">
        <v>89941.798564199999</v>
      </c>
      <c r="O83" s="107">
        <v>58689.001771999981</v>
      </c>
      <c r="P83" s="105">
        <v>511988.59999999986</v>
      </c>
      <c r="Q83" s="106">
        <v>78841.124513999981</v>
      </c>
      <c r="R83" s="107">
        <v>48529.121853599994</v>
      </c>
      <c r="S83" s="105">
        <v>593112.39999999944</v>
      </c>
      <c r="T83" s="106">
        <v>91333.378475999969</v>
      </c>
      <c r="U83" s="107">
        <v>65472.76487379997</v>
      </c>
      <c r="V83" s="105">
        <v>418996.20000000013</v>
      </c>
      <c r="W83" s="106">
        <v>64521.224838000053</v>
      </c>
      <c r="X83" s="107">
        <v>47034.512877199981</v>
      </c>
      <c r="Y83" s="105">
        <v>98432.9</v>
      </c>
      <c r="Z83" s="106">
        <v>15157.682270999992</v>
      </c>
      <c r="AA83" s="107">
        <v>10147.775070800004</v>
      </c>
      <c r="AB83" s="105">
        <v>0</v>
      </c>
      <c r="AC83" s="106">
        <v>0</v>
      </c>
      <c r="AD83" s="107">
        <v>0</v>
      </c>
      <c r="AE83" s="105">
        <v>0</v>
      </c>
      <c r="AF83" s="106">
        <v>0</v>
      </c>
      <c r="AG83" s="107">
        <v>0</v>
      </c>
      <c r="AH83" s="105">
        <v>0</v>
      </c>
      <c r="AI83" s="106">
        <v>0</v>
      </c>
      <c r="AJ83" s="107">
        <v>0</v>
      </c>
      <c r="AK83" s="105">
        <v>1690.42</v>
      </c>
      <c r="AL83" s="106">
        <v>260.30777579999994</v>
      </c>
      <c r="AM83" s="107">
        <v>32.761013399999968</v>
      </c>
      <c r="AN83" s="119">
        <v>264224.99999999983</v>
      </c>
      <c r="AO83" s="118">
        <v>40688.01</v>
      </c>
      <c r="AP83" s="107">
        <v>11084.977441200012</v>
      </c>
      <c r="AQ83" s="119">
        <v>374796.06</v>
      </c>
      <c r="AR83" s="118">
        <v>57714.845279399997</v>
      </c>
      <c r="AS83" s="107">
        <v>7316.7486013999924</v>
      </c>
      <c r="AT83" s="119">
        <v>458418.47999999986</v>
      </c>
      <c r="AU83" s="118">
        <v>70591.86</v>
      </c>
      <c r="AV83" s="197">
        <v>-27574.025738800017</v>
      </c>
      <c r="AW83" s="199"/>
      <c r="AX83" s="87"/>
      <c r="AY83" s="88"/>
      <c r="AZ83" s="200"/>
      <c r="BA83" s="200"/>
      <c r="BB83" s="200"/>
      <c r="BC83" s="200"/>
      <c r="BD83" s="201"/>
      <c r="BE83" s="199"/>
      <c r="BF83" s="199"/>
    </row>
    <row r="84" spans="1:58" x14ac:dyDescent="0.35">
      <c r="A84" s="175">
        <v>79</v>
      </c>
      <c r="B84" s="108" t="s">
        <v>236</v>
      </c>
      <c r="C84" s="109">
        <v>415</v>
      </c>
      <c r="D84" s="71">
        <v>0.4</v>
      </c>
      <c r="E84" s="71" t="s">
        <v>347</v>
      </c>
      <c r="F84" s="59">
        <v>42298</v>
      </c>
      <c r="G84" s="59">
        <v>42298</v>
      </c>
      <c r="H84" s="73" t="s">
        <v>427</v>
      </c>
      <c r="I84" s="57">
        <f t="shared" si="10"/>
        <v>1468454.64</v>
      </c>
      <c r="J84" s="15">
        <f t="shared" si="11"/>
        <v>262985.54123959993</v>
      </c>
      <c r="K84" s="16">
        <f t="shared" ref="K84" si="23">J84/I84</f>
        <v>0.17908999983792481</v>
      </c>
      <c r="L84" s="17">
        <f t="shared" si="13"/>
        <v>137603.0364056</v>
      </c>
      <c r="M84" s="105">
        <v>149204.64000000001</v>
      </c>
      <c r="N84" s="106">
        <v>26721.058977599983</v>
      </c>
      <c r="O84" s="107">
        <v>18720.724756399999</v>
      </c>
      <c r="P84" s="105">
        <v>133340.16</v>
      </c>
      <c r="Q84" s="106">
        <v>23879.889254400015</v>
      </c>
      <c r="R84" s="107">
        <v>15884.631586399999</v>
      </c>
      <c r="S84" s="105">
        <v>136510.79999999999</v>
      </c>
      <c r="T84" s="106">
        <v>24447.71917199999</v>
      </c>
      <c r="U84" s="107">
        <v>18492.347383200013</v>
      </c>
      <c r="V84" s="105">
        <v>143817.2399999999</v>
      </c>
      <c r="W84" s="106">
        <v>25756.22951160001</v>
      </c>
      <c r="X84" s="107">
        <v>19454.430311199987</v>
      </c>
      <c r="Y84" s="105">
        <v>137941.40000000014</v>
      </c>
      <c r="Z84" s="106">
        <v>24703.925325999986</v>
      </c>
      <c r="AA84" s="107">
        <v>18013.943655999985</v>
      </c>
      <c r="AB84" s="105">
        <v>114354.99999999994</v>
      </c>
      <c r="AC84" s="106">
        <v>20479.836949999986</v>
      </c>
      <c r="AD84" s="107">
        <v>11852.877156399987</v>
      </c>
      <c r="AE84" s="105">
        <v>92664.960000000079</v>
      </c>
      <c r="AF84" s="106">
        <v>16595.36768639999</v>
      </c>
      <c r="AG84" s="107">
        <v>8373.4516056000029</v>
      </c>
      <c r="AH84" s="105">
        <v>112072.43999999999</v>
      </c>
      <c r="AI84" s="106">
        <v>20071.053279599993</v>
      </c>
      <c r="AJ84" s="107">
        <v>10308.228975999991</v>
      </c>
      <c r="AK84" s="105">
        <v>112515.60000000006</v>
      </c>
      <c r="AL84" s="106">
        <v>20150.418803999975</v>
      </c>
      <c r="AM84" s="107">
        <v>6122.7122552000064</v>
      </c>
      <c r="AN84" s="119">
        <v>110315.04000000005</v>
      </c>
      <c r="AO84" s="118">
        <v>19756.32</v>
      </c>
      <c r="AP84" s="107">
        <v>8034.9701023999969</v>
      </c>
      <c r="AQ84" s="119">
        <v>111894.19999999997</v>
      </c>
      <c r="AR84" s="118">
        <v>20039.132277999997</v>
      </c>
      <c r="AS84" s="107">
        <v>5447.922551599997</v>
      </c>
      <c r="AT84" s="119">
        <v>113823.1599999999</v>
      </c>
      <c r="AU84" s="118">
        <v>20384.59</v>
      </c>
      <c r="AV84" s="197">
        <v>-3103.203934799998</v>
      </c>
      <c r="AW84" s="199"/>
      <c r="AX84" s="87"/>
      <c r="AY84" s="88"/>
      <c r="AZ84" s="200"/>
      <c r="BA84" s="200"/>
      <c r="BB84" s="200"/>
      <c r="BC84" s="200"/>
      <c r="BD84" s="201"/>
      <c r="BE84" s="199"/>
      <c r="BF84" s="199"/>
    </row>
    <row r="85" spans="1:58" s="110" customFormat="1" x14ac:dyDescent="0.35">
      <c r="A85" s="175">
        <v>80</v>
      </c>
      <c r="B85" s="108" t="s">
        <v>244</v>
      </c>
      <c r="C85" s="109">
        <v>420</v>
      </c>
      <c r="D85" s="71">
        <v>3.98</v>
      </c>
      <c r="E85" s="71" t="s">
        <v>347</v>
      </c>
      <c r="F85" s="59">
        <v>42690</v>
      </c>
      <c r="G85" s="59">
        <v>42690</v>
      </c>
      <c r="H85" s="73" t="s">
        <v>600</v>
      </c>
      <c r="I85" s="57">
        <f t="shared" si="10"/>
        <v>21736546.500000004</v>
      </c>
      <c r="J85" s="15">
        <f t="shared" si="11"/>
        <v>2008860.6526979993</v>
      </c>
      <c r="K85" s="16">
        <f t="shared" ref="K85" si="24">J85/I85</f>
        <v>9.2418574988349642E-2</v>
      </c>
      <c r="L85" s="17">
        <f t="shared" si="13"/>
        <v>451879.900823</v>
      </c>
      <c r="M85" s="105">
        <v>2707674.9000000013</v>
      </c>
      <c r="N85" s="106">
        <v>388740.8853929998</v>
      </c>
      <c r="O85" s="107">
        <v>243879.47802599994</v>
      </c>
      <c r="P85" s="105">
        <v>2461842.8999999994</v>
      </c>
      <c r="Q85" s="106">
        <v>353446.78515300021</v>
      </c>
      <c r="R85" s="107">
        <v>208000.42610700009</v>
      </c>
      <c r="S85" s="105">
        <v>2562060.0000000014</v>
      </c>
      <c r="T85" s="106">
        <v>367834.95419999998</v>
      </c>
      <c r="U85" s="107">
        <v>254667.41976900006</v>
      </c>
      <c r="V85" s="105">
        <v>1021911.8999999997</v>
      </c>
      <c r="W85" s="106">
        <v>146715.89148299996</v>
      </c>
      <c r="X85" s="107">
        <v>111565.41887999994</v>
      </c>
      <c r="Y85" s="105">
        <v>2702407.5</v>
      </c>
      <c r="Z85" s="106">
        <v>387984.64477499982</v>
      </c>
      <c r="AA85" s="107">
        <v>257389.91836500022</v>
      </c>
      <c r="AB85" s="105">
        <v>1466088.6000000008</v>
      </c>
      <c r="AC85" s="106">
        <v>210486.340302</v>
      </c>
      <c r="AD85" s="107">
        <v>95561.978300999996</v>
      </c>
      <c r="AE85" s="105">
        <v>2686413.5999999992</v>
      </c>
      <c r="AF85" s="106">
        <v>385688.4005519998</v>
      </c>
      <c r="AG85" s="107">
        <v>148981.18068899988</v>
      </c>
      <c r="AH85" s="105">
        <v>2731143.2999999993</v>
      </c>
      <c r="AI85" s="106">
        <v>392110.24358099967</v>
      </c>
      <c r="AJ85" s="107">
        <v>153699.13023599985</v>
      </c>
      <c r="AK85" s="105">
        <v>1714268.7000000009</v>
      </c>
      <c r="AL85" s="106">
        <v>246117.55725900011</v>
      </c>
      <c r="AM85" s="107">
        <v>43583.431677</v>
      </c>
      <c r="AN85" s="119">
        <v>1682735.0999999999</v>
      </c>
      <c r="AO85" s="118">
        <v>241590.28</v>
      </c>
      <c r="AP85" s="107">
        <v>46406.84877300002</v>
      </c>
      <c r="AQ85" s="119"/>
      <c r="AR85" s="118">
        <v>-819531.09</v>
      </c>
      <c r="AS85" s="107">
        <v>-819531.09</v>
      </c>
      <c r="AT85" s="119">
        <v>0</v>
      </c>
      <c r="AU85" s="118">
        <v>-292324.24</v>
      </c>
      <c r="AV85" s="197">
        <v>-292324.24</v>
      </c>
      <c r="AW85" s="199"/>
      <c r="AX85" s="87"/>
      <c r="AY85" s="88"/>
      <c r="AZ85" s="200"/>
      <c r="BA85" s="200"/>
      <c r="BB85" s="200"/>
      <c r="BC85" s="200"/>
      <c r="BD85" s="201"/>
      <c r="BE85" s="204"/>
      <c r="BF85" s="204"/>
    </row>
    <row r="86" spans="1:58" x14ac:dyDescent="0.35">
      <c r="A86" s="7">
        <v>81</v>
      </c>
      <c r="B86" s="108" t="s">
        <v>234</v>
      </c>
      <c r="C86" s="45">
        <v>406</v>
      </c>
      <c r="D86" s="71">
        <v>0.77</v>
      </c>
      <c r="E86" s="62" t="s">
        <v>347</v>
      </c>
      <c r="F86" s="59">
        <v>42174</v>
      </c>
      <c r="G86" s="59">
        <v>42174</v>
      </c>
      <c r="H86" s="73" t="s">
        <v>428</v>
      </c>
      <c r="I86" s="57">
        <f t="shared" si="10"/>
        <v>3473427.2600000007</v>
      </c>
      <c r="J86" s="15">
        <f t="shared" si="11"/>
        <v>589614.27759000007</v>
      </c>
      <c r="K86" s="16">
        <f t="shared" si="14"/>
        <v>0.1697500000590195</v>
      </c>
      <c r="L86" s="17">
        <f t="shared" si="13"/>
        <v>283408.56483969995</v>
      </c>
      <c r="M86" s="105">
        <v>311531.37000000005</v>
      </c>
      <c r="N86" s="106">
        <v>52882.450057500035</v>
      </c>
      <c r="O86" s="107">
        <v>36261.267950099929</v>
      </c>
      <c r="P86" s="105">
        <v>268870.96999999986</v>
      </c>
      <c r="Q86" s="106">
        <v>45640.847157499978</v>
      </c>
      <c r="R86" s="107">
        <v>29743.178312100004</v>
      </c>
      <c r="S86" s="105">
        <v>299140.66000000009</v>
      </c>
      <c r="T86" s="106">
        <v>50779.127034999983</v>
      </c>
      <c r="U86" s="107">
        <v>37755.767014299963</v>
      </c>
      <c r="V86" s="105">
        <v>294658.26999999996</v>
      </c>
      <c r="W86" s="106">
        <v>50018.241332499994</v>
      </c>
      <c r="X86" s="107">
        <v>37164.364299200053</v>
      </c>
      <c r="Y86" s="105">
        <v>296286.12000000023</v>
      </c>
      <c r="Z86" s="106">
        <v>50294.568870000017</v>
      </c>
      <c r="AA86" s="107">
        <v>36058.339012699966</v>
      </c>
      <c r="AB86" s="105">
        <v>265239.71999999997</v>
      </c>
      <c r="AC86" s="106">
        <v>45024.442470000024</v>
      </c>
      <c r="AD86" s="107">
        <v>25221.490540600011</v>
      </c>
      <c r="AE86" s="105">
        <v>279299.92000000004</v>
      </c>
      <c r="AF86" s="106">
        <v>47411.161420000033</v>
      </c>
      <c r="AG86" s="107">
        <v>22967.213667099997</v>
      </c>
      <c r="AH86" s="105">
        <v>282891.77000000014</v>
      </c>
      <c r="AI86" s="106">
        <v>48020.877957500008</v>
      </c>
      <c r="AJ86" s="107">
        <v>23259.059138100005</v>
      </c>
      <c r="AK86" s="105">
        <v>217334.49999999994</v>
      </c>
      <c r="AL86" s="106">
        <v>36892.531374999977</v>
      </c>
      <c r="AM86" s="107">
        <v>10853.444380000003</v>
      </c>
      <c r="AN86" s="119">
        <v>337059.74000000046</v>
      </c>
      <c r="AO86" s="118">
        <v>57215.89</v>
      </c>
      <c r="AP86" s="107">
        <v>21469.973095099976</v>
      </c>
      <c r="AQ86" s="119">
        <v>309007.53999999969</v>
      </c>
      <c r="AR86" s="118">
        <v>52454.029915000036</v>
      </c>
      <c r="AS86" s="107">
        <v>13987.138953100002</v>
      </c>
      <c r="AT86" s="119">
        <v>312106.68000000011</v>
      </c>
      <c r="AU86" s="118">
        <v>52980.11</v>
      </c>
      <c r="AV86" s="197">
        <v>-11332.671522699991</v>
      </c>
      <c r="AW86" s="199"/>
      <c r="AX86" s="87"/>
      <c r="AY86" s="88"/>
      <c r="AZ86" s="200"/>
      <c r="BA86" s="200"/>
      <c r="BB86" s="200"/>
      <c r="BC86" s="200"/>
      <c r="BD86" s="201"/>
      <c r="BE86" s="199"/>
      <c r="BF86" s="199"/>
    </row>
    <row r="87" spans="1:58" x14ac:dyDescent="0.35">
      <c r="A87" s="7"/>
      <c r="B87" s="49"/>
      <c r="C87" s="49"/>
      <c r="D87" s="71">
        <f>SUM(D53:D86)</f>
        <v>61.400999999999996</v>
      </c>
      <c r="E87" s="71"/>
      <c r="F87" s="59"/>
      <c r="G87" s="59"/>
      <c r="H87" s="86" t="s">
        <v>223</v>
      </c>
      <c r="I87" s="81">
        <f>SUM(I53:I86)</f>
        <v>330001261.142757</v>
      </c>
      <c r="J87" s="81">
        <f>SUM(J53:J86)</f>
        <v>46657828.518693104</v>
      </c>
      <c r="K87" s="97">
        <f t="shared" si="14"/>
        <v>0.14138681881736551</v>
      </c>
      <c r="L87" s="81">
        <f t="shared" ref="L87:AV87" si="25">SUM(L53:L86)</f>
        <v>18489803.822308995</v>
      </c>
      <c r="M87" s="81">
        <f t="shared" si="25"/>
        <v>34092118.160399996</v>
      </c>
      <c r="N87" s="81">
        <f t="shared" si="25"/>
        <v>4944248.1946986532</v>
      </c>
      <c r="O87" s="81">
        <f t="shared" si="25"/>
        <v>3121054.511608962</v>
      </c>
      <c r="P87" s="81">
        <f t="shared" si="25"/>
        <v>30736788.056008518</v>
      </c>
      <c r="Q87" s="81">
        <f t="shared" si="25"/>
        <v>4454723.26429391</v>
      </c>
      <c r="R87" s="81">
        <f t="shared" si="25"/>
        <v>2636311.0629965817</v>
      </c>
      <c r="S87" s="81">
        <f t="shared" si="25"/>
        <v>33137704.661209695</v>
      </c>
      <c r="T87" s="81">
        <f t="shared" si="25"/>
        <v>4808696.2825317811</v>
      </c>
      <c r="U87" s="81">
        <f t="shared" si="25"/>
        <v>3365509.7094321898</v>
      </c>
      <c r="V87" s="81">
        <f t="shared" si="25"/>
        <v>27867794.51280079</v>
      </c>
      <c r="W87" s="81">
        <f t="shared" si="25"/>
        <v>4080080.3510706187</v>
      </c>
      <c r="X87" s="81">
        <f t="shared" si="25"/>
        <v>2878624.1645970414</v>
      </c>
      <c r="Y87" s="81">
        <f t="shared" si="25"/>
        <v>30126857.995199993</v>
      </c>
      <c r="Z87" s="81">
        <f t="shared" si="25"/>
        <v>4381291.8405334391</v>
      </c>
      <c r="AA87" s="81">
        <f t="shared" si="25"/>
        <v>2918868.5119411401</v>
      </c>
      <c r="AB87" s="81">
        <f t="shared" si="25"/>
        <v>24964167.379900001</v>
      </c>
      <c r="AC87" s="81">
        <f t="shared" si="25"/>
        <v>3614633.2787451185</v>
      </c>
      <c r="AD87" s="81">
        <f t="shared" si="25"/>
        <v>1719760.2892600987</v>
      </c>
      <c r="AE87" s="81">
        <f t="shared" si="25"/>
        <v>25983337.938299999</v>
      </c>
      <c r="AF87" s="81">
        <f t="shared" si="25"/>
        <v>3756943.6315465448</v>
      </c>
      <c r="AG87" s="81">
        <f t="shared" si="25"/>
        <v>1458227.4075164231</v>
      </c>
      <c r="AH87" s="81">
        <f t="shared" si="25"/>
        <v>21844563.078500003</v>
      </c>
      <c r="AI87" s="81">
        <f t="shared" si="25"/>
        <v>3194665.0067074415</v>
      </c>
      <c r="AJ87" s="81">
        <f t="shared" si="25"/>
        <v>1278690.8584767482</v>
      </c>
      <c r="AK87" s="81">
        <f t="shared" si="25"/>
        <v>20564042.857626006</v>
      </c>
      <c r="AL87" s="81">
        <f t="shared" si="25"/>
        <v>2968414.0895152767</v>
      </c>
      <c r="AM87" s="81">
        <f t="shared" si="25"/>
        <v>452814.00821251859</v>
      </c>
      <c r="AN87" s="81">
        <f t="shared" si="25"/>
        <v>26457965.639812008</v>
      </c>
      <c r="AO87" s="81">
        <f t="shared" si="25"/>
        <v>3818769.2299999995</v>
      </c>
      <c r="AP87" s="81">
        <f t="shared" si="25"/>
        <v>994388.59134754317</v>
      </c>
      <c r="AQ87" s="81">
        <f t="shared" si="25"/>
        <v>28198377.290400006</v>
      </c>
      <c r="AR87" s="81">
        <f t="shared" si="25"/>
        <v>3195868.6190503342</v>
      </c>
      <c r="AS87" s="81">
        <f t="shared" si="25"/>
        <v>-349303.16465366253</v>
      </c>
      <c r="AT87" s="81">
        <f t="shared" si="25"/>
        <v>26027543.572599981</v>
      </c>
      <c r="AU87" s="81">
        <f t="shared" si="25"/>
        <v>3439494.7299999991</v>
      </c>
      <c r="AV87" s="198">
        <f t="shared" si="25"/>
        <v>-1985142.1284265874</v>
      </c>
      <c r="AW87" s="199"/>
      <c r="AX87" s="87"/>
      <c r="AY87" s="88"/>
      <c r="AZ87" s="200"/>
      <c r="BA87" s="200"/>
      <c r="BB87" s="200"/>
      <c r="BC87" s="200"/>
      <c r="BD87" s="201"/>
      <c r="BE87" s="199"/>
      <c r="BF87" s="199"/>
    </row>
    <row r="88" spans="1:58" x14ac:dyDescent="0.35">
      <c r="A88" s="7"/>
      <c r="B88" s="49"/>
      <c r="C88" s="49"/>
      <c r="D88" s="71"/>
      <c r="E88" s="71"/>
      <c r="F88" s="59"/>
      <c r="G88" s="59"/>
      <c r="H88" s="73"/>
      <c r="I88" s="82"/>
      <c r="J88" s="83"/>
      <c r="K88" s="84"/>
      <c r="L88" s="85"/>
      <c r="M88" s="18"/>
      <c r="N88" s="19"/>
      <c r="O88" s="20"/>
      <c r="P88" s="18"/>
      <c r="Q88" s="19"/>
      <c r="R88" s="20"/>
      <c r="S88" s="18"/>
      <c r="T88" s="19"/>
      <c r="U88" s="20"/>
      <c r="V88" s="18"/>
      <c r="W88" s="19"/>
      <c r="X88" s="20"/>
      <c r="Y88" s="18"/>
      <c r="Z88" s="19"/>
      <c r="AA88" s="20"/>
      <c r="AB88" s="18"/>
      <c r="AC88" s="19"/>
      <c r="AD88" s="20"/>
      <c r="AE88" s="18"/>
      <c r="AF88" s="19"/>
      <c r="AG88" s="20"/>
      <c r="AH88" s="18"/>
      <c r="AI88" s="19"/>
      <c r="AJ88" s="20"/>
      <c r="AK88" s="18"/>
      <c r="AL88" s="141"/>
      <c r="AM88" s="20"/>
      <c r="AN88" s="18"/>
      <c r="AO88" s="19"/>
      <c r="AP88" s="20"/>
      <c r="AQ88" s="105"/>
      <c r="AR88" s="106"/>
      <c r="AS88" s="107"/>
      <c r="AT88" s="105"/>
      <c r="AU88" s="106"/>
      <c r="AV88" s="197"/>
      <c r="AW88" s="199"/>
      <c r="AX88" s="87"/>
      <c r="AY88" s="88"/>
      <c r="AZ88" s="200"/>
      <c r="BA88" s="200"/>
      <c r="BB88" s="200"/>
      <c r="BC88" s="200"/>
      <c r="BD88" s="201"/>
      <c r="BE88" s="199"/>
      <c r="BF88" s="199"/>
    </row>
    <row r="89" spans="1:58" x14ac:dyDescent="0.35">
      <c r="A89" s="7">
        <v>82</v>
      </c>
      <c r="B89" s="50" t="s">
        <v>212</v>
      </c>
      <c r="C89" s="103">
        <v>43</v>
      </c>
      <c r="D89" s="71">
        <v>0.16500000000000001</v>
      </c>
      <c r="E89" s="71" t="s">
        <v>346</v>
      </c>
      <c r="F89" s="59">
        <v>37349</v>
      </c>
      <c r="G89" s="59">
        <v>39934</v>
      </c>
      <c r="H89" s="73" t="s">
        <v>429</v>
      </c>
      <c r="I89" s="57">
        <f t="shared" ref="I89:I117" si="26">M89+P89+S89+V89+Y89+AB89+AE89+AH89+AK89+AN89+AQ89+AT89</f>
        <v>459726.79200000002</v>
      </c>
      <c r="J89" s="15">
        <f t="shared" ref="J89:J117" si="27">N89+Q89+T89+W89+Z89+AC89+AF89+AI89+AL89+AO89+AR89+AU89</f>
        <v>46391.034318720012</v>
      </c>
      <c r="K89" s="16">
        <f t="shared" ref="K89:K124" si="28">J89/I89</f>
        <v>0.10091000813091618</v>
      </c>
      <c r="L89" s="17">
        <f t="shared" ref="L89:L117" si="29">O89+R89+U89+X89+AA89+AD89+AG89+AJ89+AM89+AP89+AS89+AV89</f>
        <v>7583.7184887200065</v>
      </c>
      <c r="M89" s="105">
        <v>24759.104000000003</v>
      </c>
      <c r="N89" s="106">
        <v>2498.4411846399971</v>
      </c>
      <c r="O89" s="107">
        <v>1172.8288931199988</v>
      </c>
      <c r="P89" s="105">
        <v>29359.343999999975</v>
      </c>
      <c r="Q89" s="106">
        <v>2962.6514030399994</v>
      </c>
      <c r="R89" s="107">
        <v>1270.263860720001</v>
      </c>
      <c r="S89" s="105">
        <v>69126.080000000031</v>
      </c>
      <c r="T89" s="106">
        <v>6975.5127328000044</v>
      </c>
      <c r="U89" s="107">
        <v>3919.5682961599969</v>
      </c>
      <c r="V89" s="123">
        <v>59989.704000000012</v>
      </c>
      <c r="W89" s="118">
        <v>6053.5610306400067</v>
      </c>
      <c r="X89" s="124">
        <v>3480.8378355999957</v>
      </c>
      <c r="Y89" s="123">
        <v>77145.568000000043</v>
      </c>
      <c r="Z89" s="118">
        <v>7784.7592668800025</v>
      </c>
      <c r="AA89" s="124">
        <v>4048.6059754400057</v>
      </c>
      <c r="AB89" s="123">
        <v>47633.015999999996</v>
      </c>
      <c r="AC89" s="118">
        <v>4806.6476445600056</v>
      </c>
      <c r="AD89" s="124">
        <v>1279.2664667199997</v>
      </c>
      <c r="AE89" s="123">
        <v>22090.576000000001</v>
      </c>
      <c r="AF89" s="118">
        <v>2229.1600241600017</v>
      </c>
      <c r="AG89" s="124">
        <v>262.93809575999995</v>
      </c>
      <c r="AH89" s="123">
        <v>12413.376000000011</v>
      </c>
      <c r="AI89" s="118">
        <v>1252.6337721599994</v>
      </c>
      <c r="AJ89" s="124">
        <v>163.61689791999999</v>
      </c>
      <c r="AK89" s="105">
        <v>12521.824000000004</v>
      </c>
      <c r="AL89" s="106">
        <v>1263.5772598399999</v>
      </c>
      <c r="AM89" s="107">
        <v>-262.89373072000012</v>
      </c>
      <c r="AN89" s="119">
        <v>10116.311999999991</v>
      </c>
      <c r="AO89" s="118">
        <v>1020.84</v>
      </c>
      <c r="AP89" s="107">
        <v>-34.724983200000068</v>
      </c>
      <c r="AQ89" s="119">
        <v>30317.320000000036</v>
      </c>
      <c r="AR89" s="118">
        <v>3059.32</v>
      </c>
      <c r="AS89" s="107">
        <v>-1039.3156270400007</v>
      </c>
      <c r="AT89" s="119">
        <v>64254.567999999992</v>
      </c>
      <c r="AU89" s="118">
        <v>6483.93</v>
      </c>
      <c r="AV89" s="197">
        <v>-6677.2734917599928</v>
      </c>
      <c r="AW89" s="199"/>
      <c r="AX89" s="87"/>
      <c r="AY89" s="88"/>
      <c r="AZ89" s="200"/>
      <c r="BA89" s="200"/>
      <c r="BB89" s="200"/>
      <c r="BC89" s="200"/>
      <c r="BD89" s="201"/>
      <c r="BE89" s="199"/>
      <c r="BF89" s="199"/>
    </row>
    <row r="90" spans="1:58" x14ac:dyDescent="0.35">
      <c r="A90" s="13">
        <v>83</v>
      </c>
      <c r="B90" s="50" t="s">
        <v>292</v>
      </c>
      <c r="C90" s="103">
        <v>341</v>
      </c>
      <c r="D90" s="71">
        <v>0.05</v>
      </c>
      <c r="E90" s="71" t="s">
        <v>346</v>
      </c>
      <c r="F90" s="59">
        <v>36697</v>
      </c>
      <c r="G90" s="59">
        <v>39508</v>
      </c>
      <c r="H90" s="73" t="s">
        <v>430</v>
      </c>
      <c r="I90" s="57">
        <f t="shared" si="26"/>
        <v>4716.1365000000005</v>
      </c>
      <c r="J90" s="15">
        <f t="shared" si="27"/>
        <v>743.87700723000012</v>
      </c>
      <c r="K90" s="16">
        <f t="shared" si="28"/>
        <v>0.15773016901228368</v>
      </c>
      <c r="L90" s="17">
        <f t="shared" si="29"/>
        <v>220.38403431600005</v>
      </c>
      <c r="M90" s="105">
        <v>373.83390000000009</v>
      </c>
      <c r="N90" s="106">
        <v>58.964821047000022</v>
      </c>
      <c r="O90" s="107">
        <v>37.011399749999995</v>
      </c>
      <c r="P90" s="105">
        <v>1175.5842000000011</v>
      </c>
      <c r="Q90" s="106">
        <v>185.42489586600007</v>
      </c>
      <c r="R90" s="107">
        <v>137.30964210899998</v>
      </c>
      <c r="S90" s="105">
        <v>453.73290000000009</v>
      </c>
      <c r="T90" s="106">
        <v>71.567290317000001</v>
      </c>
      <c r="U90" s="107">
        <v>52.337863743000014</v>
      </c>
      <c r="V90" s="105">
        <v>0</v>
      </c>
      <c r="W90" s="106">
        <v>0</v>
      </c>
      <c r="X90" s="107">
        <v>0</v>
      </c>
      <c r="Y90" s="105">
        <v>0</v>
      </c>
      <c r="Z90" s="106">
        <v>0</v>
      </c>
      <c r="AA90" s="107">
        <v>0</v>
      </c>
      <c r="AB90" s="105">
        <v>0</v>
      </c>
      <c r="AC90" s="106">
        <v>0</v>
      </c>
      <c r="AD90" s="107">
        <v>0</v>
      </c>
      <c r="AE90" s="105">
        <v>0</v>
      </c>
      <c r="AF90" s="106">
        <v>0</v>
      </c>
      <c r="AG90" s="107">
        <v>0</v>
      </c>
      <c r="AH90" s="105">
        <v>0</v>
      </c>
      <c r="AI90" s="106">
        <v>0</v>
      </c>
      <c r="AJ90" s="107">
        <v>0</v>
      </c>
      <c r="AK90" s="105">
        <v>0</v>
      </c>
      <c r="AL90" s="106">
        <v>0</v>
      </c>
      <c r="AM90" s="107">
        <v>0</v>
      </c>
      <c r="AN90" s="119">
        <v>0</v>
      </c>
      <c r="AO90" s="118">
        <v>0</v>
      </c>
      <c r="AP90" s="107">
        <v>0</v>
      </c>
      <c r="AQ90" s="119">
        <v>0</v>
      </c>
      <c r="AR90" s="118">
        <v>0</v>
      </c>
      <c r="AS90" s="107">
        <v>0</v>
      </c>
      <c r="AT90" s="119">
        <v>2712.9854999999998</v>
      </c>
      <c r="AU90" s="118">
        <v>427.92</v>
      </c>
      <c r="AV90" s="197">
        <v>-6.2748712859999554</v>
      </c>
      <c r="AW90" s="199"/>
      <c r="AX90" s="87"/>
      <c r="AY90" s="88"/>
      <c r="AZ90" s="200"/>
      <c r="BA90" s="200"/>
      <c r="BB90" s="200"/>
      <c r="BC90" s="200"/>
      <c r="BD90" s="201"/>
      <c r="BE90" s="199"/>
      <c r="BF90" s="199"/>
    </row>
    <row r="91" spans="1:58" x14ac:dyDescent="0.35">
      <c r="A91" s="175">
        <v>84</v>
      </c>
      <c r="B91" s="112" t="s">
        <v>52</v>
      </c>
      <c r="C91" s="113">
        <v>49</v>
      </c>
      <c r="D91" s="71">
        <v>0.6</v>
      </c>
      <c r="E91" s="71" t="s">
        <v>346</v>
      </c>
      <c r="F91" s="59">
        <v>37329</v>
      </c>
      <c r="G91" s="59">
        <v>39934</v>
      </c>
      <c r="H91" s="73" t="s">
        <v>601</v>
      </c>
      <c r="I91" s="57">
        <f t="shared" si="26"/>
        <v>45836.255999999987</v>
      </c>
      <c r="J91" s="15">
        <f t="shared" si="27"/>
        <v>-2681.3086118399988</v>
      </c>
      <c r="K91" s="16">
        <f t="shared" si="28"/>
        <v>-5.8497548574647971E-2</v>
      </c>
      <c r="L91" s="17">
        <f t="shared" si="29"/>
        <v>-4988.4401124000005</v>
      </c>
      <c r="M91" s="105">
        <v>45836.255999999987</v>
      </c>
      <c r="N91" s="106">
        <v>2583.3313881600016</v>
      </c>
      <c r="O91" s="107">
        <v>276.1998875999999</v>
      </c>
      <c r="P91" s="105">
        <v>0</v>
      </c>
      <c r="Q91" s="106">
        <v>-5264.64</v>
      </c>
      <c r="R91" s="107">
        <v>-5264.64</v>
      </c>
      <c r="S91" s="105">
        <v>0</v>
      </c>
      <c r="T91" s="106">
        <v>0</v>
      </c>
      <c r="U91" s="107">
        <v>0</v>
      </c>
      <c r="V91" s="105">
        <v>0</v>
      </c>
      <c r="W91" s="106">
        <v>0</v>
      </c>
      <c r="X91" s="107">
        <v>0</v>
      </c>
      <c r="Y91" s="105">
        <v>0</v>
      </c>
      <c r="Z91" s="106">
        <v>0</v>
      </c>
      <c r="AA91" s="107">
        <v>0</v>
      </c>
      <c r="AB91" s="105">
        <v>0</v>
      </c>
      <c r="AC91" s="106">
        <v>0</v>
      </c>
      <c r="AD91" s="107">
        <v>0</v>
      </c>
      <c r="AE91" s="105">
        <v>0</v>
      </c>
      <c r="AF91" s="106">
        <v>0</v>
      </c>
      <c r="AG91" s="107">
        <v>0</v>
      </c>
      <c r="AH91" s="105">
        <v>0</v>
      </c>
      <c r="AI91" s="106">
        <v>0</v>
      </c>
      <c r="AJ91" s="107">
        <v>0</v>
      </c>
      <c r="AK91" s="105">
        <v>0</v>
      </c>
      <c r="AL91" s="106">
        <v>0</v>
      </c>
      <c r="AM91" s="107">
        <v>0</v>
      </c>
      <c r="AN91" s="119">
        <v>0</v>
      </c>
      <c r="AO91" s="118">
        <v>0</v>
      </c>
      <c r="AP91" s="107">
        <v>0</v>
      </c>
      <c r="AQ91" s="119">
        <v>0</v>
      </c>
      <c r="AR91" s="118">
        <v>0</v>
      </c>
      <c r="AS91" s="107">
        <v>0</v>
      </c>
      <c r="AT91" s="119">
        <v>0</v>
      </c>
      <c r="AU91" s="118">
        <v>0</v>
      </c>
      <c r="AV91" s="197">
        <v>0</v>
      </c>
      <c r="AW91" s="199"/>
      <c r="AX91" s="87"/>
      <c r="AY91" s="88"/>
      <c r="AZ91" s="200"/>
      <c r="BA91" s="200"/>
      <c r="BB91" s="200"/>
      <c r="BC91" s="200"/>
      <c r="BD91" s="201"/>
      <c r="BE91" s="199"/>
      <c r="BF91" s="199"/>
    </row>
    <row r="92" spans="1:58" x14ac:dyDescent="0.35">
      <c r="A92" s="175">
        <v>85</v>
      </c>
      <c r="B92" s="112" t="s">
        <v>53</v>
      </c>
      <c r="C92" s="113">
        <v>50</v>
      </c>
      <c r="D92" s="71">
        <v>0.3</v>
      </c>
      <c r="E92" s="71" t="s">
        <v>346</v>
      </c>
      <c r="F92" s="59">
        <v>37613</v>
      </c>
      <c r="G92" s="59">
        <v>39417</v>
      </c>
      <c r="H92" s="73" t="s">
        <v>431</v>
      </c>
      <c r="I92" s="57">
        <f t="shared" si="26"/>
        <v>726192.09599999979</v>
      </c>
      <c r="J92" s="15">
        <f t="shared" si="27"/>
        <v>104469.98788576</v>
      </c>
      <c r="K92" s="16">
        <f t="shared" si="28"/>
        <v>0.14385999029898561</v>
      </c>
      <c r="L92" s="17">
        <f t="shared" si="29"/>
        <v>35235.988382039985</v>
      </c>
      <c r="M92" s="105">
        <v>60278.676000000021</v>
      </c>
      <c r="N92" s="106">
        <v>8671.6903293599935</v>
      </c>
      <c r="O92" s="107">
        <v>5631.0955899599958</v>
      </c>
      <c r="P92" s="105">
        <v>53134.043999999994</v>
      </c>
      <c r="Q92" s="106">
        <v>7643.8635698399994</v>
      </c>
      <c r="R92" s="107">
        <v>4839.4641661200012</v>
      </c>
      <c r="S92" s="105">
        <v>141222.50399999987</v>
      </c>
      <c r="T92" s="106">
        <v>20316.269425439994</v>
      </c>
      <c r="U92" s="107">
        <v>14090.411049239996</v>
      </c>
      <c r="V92" s="105">
        <v>56851.008000000023</v>
      </c>
      <c r="W92" s="106">
        <v>8178.5860108800025</v>
      </c>
      <c r="X92" s="107">
        <v>5905.7357725200018</v>
      </c>
      <c r="Y92" s="105">
        <v>53905.824000000001</v>
      </c>
      <c r="Z92" s="106">
        <v>7754.891840639998</v>
      </c>
      <c r="AA92" s="107">
        <v>5049.2538722400004</v>
      </c>
      <c r="AB92" s="105">
        <v>12820.404000000004</v>
      </c>
      <c r="AC92" s="106">
        <v>1844.3433194399993</v>
      </c>
      <c r="AD92" s="107">
        <v>890.13976235999928</v>
      </c>
      <c r="AE92" s="105">
        <v>4784.5319999999992</v>
      </c>
      <c r="AF92" s="106">
        <v>688.30277351999985</v>
      </c>
      <c r="AG92" s="107">
        <v>261.48427452000004</v>
      </c>
      <c r="AH92" s="105">
        <v>24789.347999999994</v>
      </c>
      <c r="AI92" s="106">
        <v>3566.1956032800003</v>
      </c>
      <c r="AJ92" s="107">
        <v>1185.8543392800007</v>
      </c>
      <c r="AK92" s="105">
        <v>30128.076000000001</v>
      </c>
      <c r="AL92" s="106">
        <v>4334.225013360001</v>
      </c>
      <c r="AM92" s="107">
        <v>759.1479627599997</v>
      </c>
      <c r="AN92" s="119">
        <v>51198.323999999986</v>
      </c>
      <c r="AO92" s="118">
        <v>7365.39</v>
      </c>
      <c r="AP92" s="107">
        <v>2177.3907346799983</v>
      </c>
      <c r="AQ92" s="119">
        <v>126181.51200000005</v>
      </c>
      <c r="AR92" s="118">
        <v>18152.47</v>
      </c>
      <c r="AS92" s="107">
        <v>1734.2843894399982</v>
      </c>
      <c r="AT92" s="119">
        <v>110897.84399999988</v>
      </c>
      <c r="AU92" s="118">
        <v>15953.76</v>
      </c>
      <c r="AV92" s="197">
        <v>-7288.2735310800081</v>
      </c>
      <c r="AW92" s="199"/>
      <c r="AX92" s="87"/>
      <c r="AY92" s="88"/>
      <c r="AZ92" s="200"/>
      <c r="BA92" s="200"/>
      <c r="BB92" s="200"/>
      <c r="BC92" s="200"/>
      <c r="BD92" s="201"/>
      <c r="BE92" s="199"/>
      <c r="BF92" s="199"/>
    </row>
    <row r="93" spans="1:58" x14ac:dyDescent="0.35">
      <c r="A93" s="167">
        <v>86</v>
      </c>
      <c r="B93" s="112" t="s">
        <v>294</v>
      </c>
      <c r="C93" s="113">
        <v>342</v>
      </c>
      <c r="D93" s="71">
        <v>0.115</v>
      </c>
      <c r="E93" s="71" t="s">
        <v>346</v>
      </c>
      <c r="F93" s="59">
        <v>36819</v>
      </c>
      <c r="G93" s="59">
        <v>39448</v>
      </c>
      <c r="H93" s="73" t="s">
        <v>432</v>
      </c>
      <c r="I93" s="57">
        <f t="shared" si="26"/>
        <v>184520.62850000002</v>
      </c>
      <c r="J93" s="15">
        <f t="shared" si="27"/>
        <v>28892.230488419998</v>
      </c>
      <c r="K93" s="16">
        <f t="shared" si="28"/>
        <v>0.15657994839541745</v>
      </c>
      <c r="L93" s="17">
        <f t="shared" si="29"/>
        <v>10123.186182764997</v>
      </c>
      <c r="M93" s="105">
        <v>10530.144999999995</v>
      </c>
      <c r="N93" s="106">
        <v>1648.8101041000002</v>
      </c>
      <c r="O93" s="107">
        <v>986.77963143499949</v>
      </c>
      <c r="P93" s="105">
        <v>12047.068500000003</v>
      </c>
      <c r="Q93" s="106">
        <v>1886.3299857299987</v>
      </c>
      <c r="R93" s="107">
        <v>1186.2935121549997</v>
      </c>
      <c r="S93" s="105">
        <v>35056.319500000027</v>
      </c>
      <c r="T93" s="106">
        <v>5489.1185073099996</v>
      </c>
      <c r="U93" s="107">
        <v>3851.2892656450008</v>
      </c>
      <c r="V93" s="105">
        <v>13676.614499999992</v>
      </c>
      <c r="W93" s="106">
        <v>2141.4842984099996</v>
      </c>
      <c r="X93" s="107">
        <v>1444.1359350849998</v>
      </c>
      <c r="Y93" s="105">
        <v>12578.781500000005</v>
      </c>
      <c r="Z93" s="106">
        <v>1969.5856072700003</v>
      </c>
      <c r="AA93" s="107">
        <v>1278.1064312199992</v>
      </c>
      <c r="AB93" s="105">
        <v>5507.8380000000006</v>
      </c>
      <c r="AC93" s="106">
        <v>862.41727403999994</v>
      </c>
      <c r="AD93" s="107">
        <v>390.82177056500007</v>
      </c>
      <c r="AE93" s="105">
        <v>5474.8010000000004</v>
      </c>
      <c r="AF93" s="106">
        <v>857.24434057999997</v>
      </c>
      <c r="AG93" s="107">
        <v>313.12461143999985</v>
      </c>
      <c r="AH93" s="105">
        <v>9154.7149999999965</v>
      </c>
      <c r="AI93" s="106">
        <v>1433.4452747000005</v>
      </c>
      <c r="AJ93" s="107">
        <v>522.66522096499955</v>
      </c>
      <c r="AK93" s="105">
        <v>8648.9659999999967</v>
      </c>
      <c r="AL93" s="106">
        <v>1354.2550962800001</v>
      </c>
      <c r="AM93" s="107">
        <v>193.55344461999991</v>
      </c>
      <c r="AN93" s="119">
        <v>12983.675000000003</v>
      </c>
      <c r="AO93" s="118">
        <v>2032.98</v>
      </c>
      <c r="AP93" s="107">
        <v>456.92886510999983</v>
      </c>
      <c r="AQ93" s="119">
        <v>31209.933500000003</v>
      </c>
      <c r="AR93" s="118">
        <v>4886.8500000000004</v>
      </c>
      <c r="AS93" s="107">
        <v>704.70269068499954</v>
      </c>
      <c r="AT93" s="119">
        <v>27651.770999999982</v>
      </c>
      <c r="AU93" s="118">
        <v>4329.71</v>
      </c>
      <c r="AV93" s="197">
        <v>-1205.2151961600007</v>
      </c>
      <c r="AW93" s="199"/>
      <c r="AX93" s="87"/>
      <c r="AY93" s="88"/>
      <c r="AZ93" s="200"/>
      <c r="BA93" s="200"/>
      <c r="BB93" s="200"/>
      <c r="BC93" s="200"/>
      <c r="BD93" s="201"/>
      <c r="BE93" s="199"/>
      <c r="BF93" s="199"/>
    </row>
    <row r="94" spans="1:58" x14ac:dyDescent="0.35">
      <c r="A94" s="175">
        <v>87</v>
      </c>
      <c r="B94" s="112" t="s">
        <v>54</v>
      </c>
      <c r="C94" s="113">
        <v>52</v>
      </c>
      <c r="D94" s="71">
        <v>0.23100000000000001</v>
      </c>
      <c r="E94" s="71" t="s">
        <v>346</v>
      </c>
      <c r="F94" s="59">
        <v>36523</v>
      </c>
      <c r="G94" s="59">
        <v>39630</v>
      </c>
      <c r="H94" s="73" t="s">
        <v>433</v>
      </c>
      <c r="I94" s="57">
        <f t="shared" si="26"/>
        <v>551759.68835359975</v>
      </c>
      <c r="J94" s="15">
        <f t="shared" si="27"/>
        <v>79376.151230914358</v>
      </c>
      <c r="K94" s="16">
        <f t="shared" si="28"/>
        <v>0.14386000446637467</v>
      </c>
      <c r="L94" s="17">
        <f t="shared" si="29"/>
        <v>32099.938261974956</v>
      </c>
      <c r="M94" s="105">
        <v>31293.3982144</v>
      </c>
      <c r="N94" s="106">
        <v>4501.8682671235811</v>
      </c>
      <c r="O94" s="107">
        <v>2886.2707995469395</v>
      </c>
      <c r="P94" s="105">
        <v>27430.74719519998</v>
      </c>
      <c r="Q94" s="106">
        <v>3946.187291501471</v>
      </c>
      <c r="R94" s="107">
        <v>2547.3987438384174</v>
      </c>
      <c r="S94" s="105">
        <v>102215.46535039996</v>
      </c>
      <c r="T94" s="106">
        <v>14704.716845308536</v>
      </c>
      <c r="U94" s="107">
        <v>10205.049365313911</v>
      </c>
      <c r="V94" s="105">
        <v>56025.89814399997</v>
      </c>
      <c r="W94" s="106">
        <v>8059.8857069958358</v>
      </c>
      <c r="X94" s="107">
        <v>5849.9606702081983</v>
      </c>
      <c r="Y94" s="105">
        <v>95493.927193599928</v>
      </c>
      <c r="Z94" s="106">
        <v>13737.756366071309</v>
      </c>
      <c r="AA94" s="107">
        <v>9098.0556730160479</v>
      </c>
      <c r="AB94" s="105">
        <v>23490.099814400004</v>
      </c>
      <c r="AC94" s="106">
        <v>3379.2857592995833</v>
      </c>
      <c r="AD94" s="107">
        <v>1722.5146685674554</v>
      </c>
      <c r="AE94" s="105">
        <v>6243.6797311999971</v>
      </c>
      <c r="AF94" s="106">
        <v>898.2157661304318</v>
      </c>
      <c r="AG94" s="107">
        <v>335.55341982862433</v>
      </c>
      <c r="AH94" s="105">
        <v>16014.295278399999</v>
      </c>
      <c r="AI94" s="106">
        <v>2303.8165187506224</v>
      </c>
      <c r="AJ94" s="107">
        <v>812.14116622859228</v>
      </c>
      <c r="AK94" s="105">
        <v>27641.587027199963</v>
      </c>
      <c r="AL94" s="106">
        <v>3976.5187097329922</v>
      </c>
      <c r="AM94" s="107">
        <v>582.83882082735988</v>
      </c>
      <c r="AN94" s="119">
        <v>28578.821254400009</v>
      </c>
      <c r="AO94" s="118">
        <v>4111.3500000000004</v>
      </c>
      <c r="AP94" s="107">
        <v>1175.8415809753442</v>
      </c>
      <c r="AQ94" s="119">
        <v>65274.801110399938</v>
      </c>
      <c r="AR94" s="118">
        <v>9390.43</v>
      </c>
      <c r="AS94" s="107">
        <v>1093.1262229900331</v>
      </c>
      <c r="AT94" s="119">
        <v>72056.968039999934</v>
      </c>
      <c r="AU94" s="118">
        <v>10366.120000000001</v>
      </c>
      <c r="AV94" s="197">
        <v>-4208.8128693659637</v>
      </c>
      <c r="AW94" s="199"/>
      <c r="AX94" s="87"/>
      <c r="AY94" s="88"/>
      <c r="AZ94" s="200"/>
      <c r="BA94" s="200"/>
      <c r="BB94" s="200"/>
      <c r="BC94" s="200"/>
      <c r="BD94" s="201"/>
      <c r="BE94" s="199"/>
      <c r="BF94" s="199"/>
    </row>
    <row r="95" spans="1:58" x14ac:dyDescent="0.35">
      <c r="A95" s="175">
        <v>88</v>
      </c>
      <c r="B95" s="112" t="s">
        <v>325</v>
      </c>
      <c r="C95" s="113">
        <v>360</v>
      </c>
      <c r="D95" s="71">
        <v>0.13200000000000001</v>
      </c>
      <c r="E95" s="71" t="s">
        <v>346</v>
      </c>
      <c r="F95" s="59">
        <v>36342</v>
      </c>
      <c r="G95" s="59">
        <v>39630</v>
      </c>
      <c r="H95" s="73" t="s">
        <v>434</v>
      </c>
      <c r="I95" s="57">
        <f t="shared" si="26"/>
        <v>181966.41450000004</v>
      </c>
      <c r="J95" s="15">
        <f t="shared" si="27"/>
        <v>28492.295615939991</v>
      </c>
      <c r="K95" s="16">
        <f>J95/I95</f>
        <v>0.15657996940935484</v>
      </c>
      <c r="L95" s="17">
        <f t="shared" si="29"/>
        <v>12260.458847875005</v>
      </c>
      <c r="M95" s="105">
        <v>31385.787499999955</v>
      </c>
      <c r="N95" s="106">
        <v>4914.3866067500039</v>
      </c>
      <c r="O95" s="107">
        <v>3282.8000972050004</v>
      </c>
      <c r="P95" s="105">
        <v>21223.262499999993</v>
      </c>
      <c r="Q95" s="106">
        <v>3323.1384422500032</v>
      </c>
      <c r="R95" s="107">
        <v>2148.1786697000011</v>
      </c>
      <c r="S95" s="105">
        <v>50657.097000000045</v>
      </c>
      <c r="T95" s="106">
        <v>7931.8882482599829</v>
      </c>
      <c r="U95" s="107">
        <v>5686.6898934299998</v>
      </c>
      <c r="V95" s="105">
        <v>11937.378000000006</v>
      </c>
      <c r="W95" s="106">
        <v>1869.1546472400003</v>
      </c>
      <c r="X95" s="107">
        <v>1393.8736340249998</v>
      </c>
      <c r="Y95" s="105">
        <v>13096.384499999996</v>
      </c>
      <c r="Z95" s="106">
        <v>2050.6318850100015</v>
      </c>
      <c r="AA95" s="107">
        <v>1397.6338204450014</v>
      </c>
      <c r="AB95" s="105">
        <v>2068.6885000000002</v>
      </c>
      <c r="AC95" s="106">
        <v>323.91524532999995</v>
      </c>
      <c r="AD95" s="107">
        <v>173.78768676000001</v>
      </c>
      <c r="AE95" s="105">
        <v>0</v>
      </c>
      <c r="AF95" s="106">
        <v>0</v>
      </c>
      <c r="AG95" s="107">
        <v>0</v>
      </c>
      <c r="AH95" s="105">
        <v>0</v>
      </c>
      <c r="AI95" s="106">
        <v>0</v>
      </c>
      <c r="AJ95" s="107">
        <v>0</v>
      </c>
      <c r="AK95" s="105">
        <v>7.7949999999999999</v>
      </c>
      <c r="AL95" s="106">
        <v>1.2205411000000002</v>
      </c>
      <c r="AM95" s="107">
        <v>0.16478630000000014</v>
      </c>
      <c r="AN95" s="119">
        <v>141.27699999999999</v>
      </c>
      <c r="AO95" s="118">
        <v>22.12</v>
      </c>
      <c r="AP95" s="107">
        <v>6.1099381750000017</v>
      </c>
      <c r="AQ95" s="119">
        <v>12768.880999999998</v>
      </c>
      <c r="AR95" s="118">
        <v>1999.35</v>
      </c>
      <c r="AS95" s="107">
        <v>43.39150754500038</v>
      </c>
      <c r="AT95" s="119">
        <v>38679.863500000043</v>
      </c>
      <c r="AU95" s="118">
        <v>6056.49</v>
      </c>
      <c r="AV95" s="197">
        <v>-1872.1711857099999</v>
      </c>
      <c r="AW95" s="199"/>
      <c r="AX95" s="87"/>
      <c r="AY95" s="88"/>
      <c r="AZ95" s="200"/>
      <c r="BA95" s="200"/>
      <c r="BB95" s="200"/>
      <c r="BC95" s="200"/>
      <c r="BD95" s="201"/>
      <c r="BE95" s="199"/>
      <c r="BF95" s="199"/>
    </row>
    <row r="96" spans="1:58" x14ac:dyDescent="0.35">
      <c r="A96" s="167">
        <v>89</v>
      </c>
      <c r="B96" s="112" t="s">
        <v>55</v>
      </c>
      <c r="C96" s="113">
        <v>62</v>
      </c>
      <c r="D96" s="71">
        <v>0.375</v>
      </c>
      <c r="E96" s="71" t="s">
        <v>346</v>
      </c>
      <c r="F96" s="59">
        <v>37618</v>
      </c>
      <c r="G96" s="59">
        <v>39539</v>
      </c>
      <c r="H96" s="73" t="s">
        <v>435</v>
      </c>
      <c r="I96" s="57">
        <f t="shared" si="26"/>
        <v>922478.06760000053</v>
      </c>
      <c r="J96" s="15">
        <f t="shared" si="27"/>
        <v>127929.25660809602</v>
      </c>
      <c r="K96" s="16">
        <f t="shared" si="28"/>
        <v>0.13867999804150136</v>
      </c>
      <c r="L96" s="17">
        <f t="shared" si="29"/>
        <v>54741.119762268005</v>
      </c>
      <c r="M96" s="105">
        <v>45073.069199999954</v>
      </c>
      <c r="N96" s="106">
        <v>6250.7332366559995</v>
      </c>
      <c r="O96" s="107">
        <v>3959.8046542919992</v>
      </c>
      <c r="P96" s="105">
        <v>49099.719599999939</v>
      </c>
      <c r="Q96" s="106">
        <v>6809.1491141279948</v>
      </c>
      <c r="R96" s="107">
        <v>4299.1274070719919</v>
      </c>
      <c r="S96" s="105">
        <v>162340.13280000005</v>
      </c>
      <c r="T96" s="106">
        <v>22513.329616704013</v>
      </c>
      <c r="U96" s="107">
        <v>15383.437033211992</v>
      </c>
      <c r="V96" s="105">
        <v>104069.40240000002</v>
      </c>
      <c r="W96" s="106">
        <v>14432.344724831999</v>
      </c>
      <c r="X96" s="107">
        <v>10407.29299561201</v>
      </c>
      <c r="Y96" s="105">
        <v>164176.20240000007</v>
      </c>
      <c r="Z96" s="106">
        <v>22767.955748832002</v>
      </c>
      <c r="AA96" s="107">
        <v>14549.825881859997</v>
      </c>
      <c r="AB96" s="105">
        <v>46284.545999999951</v>
      </c>
      <c r="AC96" s="106">
        <v>6418.7408392800053</v>
      </c>
      <c r="AD96" s="107">
        <v>2997.56045202</v>
      </c>
      <c r="AE96" s="105">
        <v>15484.846800000012</v>
      </c>
      <c r="AF96" s="106">
        <v>2147.4385542240025</v>
      </c>
      <c r="AG96" s="107">
        <v>792.34988442000031</v>
      </c>
      <c r="AH96" s="105">
        <v>28673.999999999985</v>
      </c>
      <c r="AI96" s="106">
        <v>3976.510319999998</v>
      </c>
      <c r="AJ96" s="107">
        <v>1392.4037861879999</v>
      </c>
      <c r="AK96" s="105">
        <v>26180.808000000037</v>
      </c>
      <c r="AL96" s="106">
        <v>3630.7544534400013</v>
      </c>
      <c r="AM96" s="107">
        <v>526.03465092000067</v>
      </c>
      <c r="AN96" s="119">
        <v>62907.903600000027</v>
      </c>
      <c r="AO96" s="118">
        <v>8724.07</v>
      </c>
      <c r="AP96" s="107">
        <v>2529.0495351240011</v>
      </c>
      <c r="AQ96" s="119">
        <v>140178.06120000017</v>
      </c>
      <c r="AR96" s="118">
        <v>19439.89</v>
      </c>
      <c r="AS96" s="107">
        <v>2409.9247965600007</v>
      </c>
      <c r="AT96" s="119">
        <v>78009.375600000014</v>
      </c>
      <c r="AU96" s="118">
        <v>10818.34</v>
      </c>
      <c r="AV96" s="197">
        <v>-4505.6913150119954</v>
      </c>
      <c r="AW96" s="199"/>
      <c r="AX96" s="87"/>
      <c r="AY96" s="88"/>
      <c r="AZ96" s="200"/>
      <c r="BA96" s="200"/>
      <c r="BB96" s="200"/>
      <c r="BC96" s="200"/>
      <c r="BD96" s="201"/>
      <c r="BE96" s="199"/>
      <c r="BF96" s="199"/>
    </row>
    <row r="97" spans="1:58" x14ac:dyDescent="0.35">
      <c r="A97" s="175">
        <v>90</v>
      </c>
      <c r="B97" s="176" t="s">
        <v>293</v>
      </c>
      <c r="C97" s="113">
        <v>343</v>
      </c>
      <c r="D97" s="71">
        <v>0.115</v>
      </c>
      <c r="E97" s="71" t="s">
        <v>346</v>
      </c>
      <c r="F97" s="59">
        <v>37595</v>
      </c>
      <c r="G97" s="59">
        <v>39569</v>
      </c>
      <c r="H97" s="73" t="s">
        <v>436</v>
      </c>
      <c r="I97" s="57">
        <f t="shared" si="26"/>
        <v>136377.68799999999</v>
      </c>
      <c r="J97" s="15">
        <f t="shared" si="27"/>
        <v>21354.019797129993</v>
      </c>
      <c r="K97" s="16">
        <f t="shared" si="28"/>
        <v>0.15658001033959451</v>
      </c>
      <c r="L97" s="17">
        <f t="shared" si="29"/>
        <v>8397.5774915899965</v>
      </c>
      <c r="M97" s="105">
        <v>13875.196000000013</v>
      </c>
      <c r="N97" s="106">
        <v>2172.578189679999</v>
      </c>
      <c r="O97" s="107">
        <v>1440.1098187400009</v>
      </c>
      <c r="P97" s="105">
        <v>10153.042999999991</v>
      </c>
      <c r="Q97" s="106">
        <v>1589.763472939999</v>
      </c>
      <c r="R97" s="107">
        <v>1001.3025877799996</v>
      </c>
      <c r="S97" s="105">
        <v>28291.005500000025</v>
      </c>
      <c r="T97" s="106">
        <v>4429.8056411899952</v>
      </c>
      <c r="U97" s="107">
        <v>3176.3018617749972</v>
      </c>
      <c r="V97" s="105">
        <v>10861.631999999998</v>
      </c>
      <c r="W97" s="106">
        <v>1700.7143385599995</v>
      </c>
      <c r="X97" s="107">
        <v>1277.8142356100002</v>
      </c>
      <c r="Y97" s="105">
        <v>8477.6919999999991</v>
      </c>
      <c r="Z97" s="106">
        <v>1327.4370133600003</v>
      </c>
      <c r="AA97" s="107">
        <v>914.04065717999924</v>
      </c>
      <c r="AB97" s="105">
        <v>2379.1155000000003</v>
      </c>
      <c r="AC97" s="106">
        <v>372.52190499000028</v>
      </c>
      <c r="AD97" s="107">
        <v>210.59277260500005</v>
      </c>
      <c r="AE97" s="105">
        <v>251.70850000000002</v>
      </c>
      <c r="AF97" s="106">
        <v>39.412516929999995</v>
      </c>
      <c r="AG97" s="107">
        <v>19.438711660000006</v>
      </c>
      <c r="AH97" s="105">
        <v>2286.0209999999979</v>
      </c>
      <c r="AI97" s="106">
        <v>357.94516817999994</v>
      </c>
      <c r="AJ97" s="107">
        <v>139.7572677200001</v>
      </c>
      <c r="AK97" s="105">
        <v>4454.9849999999997</v>
      </c>
      <c r="AL97" s="106">
        <v>697.56155130000013</v>
      </c>
      <c r="AM97" s="107">
        <v>156.88596370000005</v>
      </c>
      <c r="AN97" s="119">
        <v>10195.1445</v>
      </c>
      <c r="AO97" s="118">
        <v>1596.36</v>
      </c>
      <c r="AP97" s="107">
        <v>573.45600851499967</v>
      </c>
      <c r="AQ97" s="119">
        <v>21469.054500000002</v>
      </c>
      <c r="AR97" s="118">
        <v>3361.62</v>
      </c>
      <c r="AS97" s="107">
        <v>584.9078700550001</v>
      </c>
      <c r="AT97" s="119">
        <v>23683.090499999984</v>
      </c>
      <c r="AU97" s="118">
        <v>3708.3</v>
      </c>
      <c r="AV97" s="197">
        <v>-1097.0302637499999</v>
      </c>
      <c r="AW97" s="199"/>
      <c r="AX97" s="87"/>
      <c r="AY97" s="88"/>
      <c r="AZ97" s="200"/>
      <c r="BA97" s="200"/>
      <c r="BB97" s="200"/>
      <c r="BC97" s="200"/>
      <c r="BD97" s="201"/>
      <c r="BE97" s="199"/>
      <c r="BF97" s="199"/>
    </row>
    <row r="98" spans="1:58" x14ac:dyDescent="0.35">
      <c r="A98" s="175">
        <v>91</v>
      </c>
      <c r="B98" s="112" t="s">
        <v>56</v>
      </c>
      <c r="C98" s="113">
        <v>26</v>
      </c>
      <c r="D98" s="71">
        <v>5.5E-2</v>
      </c>
      <c r="E98" s="71" t="s">
        <v>346</v>
      </c>
      <c r="F98" s="59">
        <v>36752</v>
      </c>
      <c r="G98" s="59">
        <v>39995</v>
      </c>
      <c r="H98" s="73" t="s">
        <v>437</v>
      </c>
      <c r="I98" s="57">
        <f t="shared" si="26"/>
        <v>89398.993999999977</v>
      </c>
      <c r="J98" s="15">
        <f t="shared" si="27"/>
        <v>14100.899284504001</v>
      </c>
      <c r="K98" s="16">
        <f t="shared" si="28"/>
        <v>0.15772995481922319</v>
      </c>
      <c r="L98" s="17">
        <f t="shared" si="29"/>
        <v>6504.3009943520019</v>
      </c>
      <c r="M98" s="105">
        <v>5250.4620000000004</v>
      </c>
      <c r="N98" s="106">
        <v>828.15537126000004</v>
      </c>
      <c r="O98" s="107">
        <v>564.43866678399968</v>
      </c>
      <c r="P98" s="105">
        <v>4638.9579999999987</v>
      </c>
      <c r="Q98" s="106">
        <v>731.70284534000075</v>
      </c>
      <c r="R98" s="107">
        <v>502.41355783200009</v>
      </c>
      <c r="S98" s="105">
        <v>15837.097600000008</v>
      </c>
      <c r="T98" s="106">
        <v>2497.9854044480016</v>
      </c>
      <c r="U98" s="107">
        <v>1801.3194129960004</v>
      </c>
      <c r="V98" s="105">
        <v>7406.5372000000007</v>
      </c>
      <c r="W98" s="106">
        <v>1168.2331125559986</v>
      </c>
      <c r="X98" s="107">
        <v>887.76601573999994</v>
      </c>
      <c r="Y98" s="105">
        <v>17282.86559999999</v>
      </c>
      <c r="Z98" s="106">
        <v>2726.0263910880026</v>
      </c>
      <c r="AA98" s="107">
        <v>1890.4642106840001</v>
      </c>
      <c r="AB98" s="105">
        <v>5453.3271999999952</v>
      </c>
      <c r="AC98" s="106">
        <v>860.15329925599963</v>
      </c>
      <c r="AD98" s="107">
        <v>480.5898064160001</v>
      </c>
      <c r="AE98" s="105">
        <v>925.88600000000031</v>
      </c>
      <c r="AF98" s="106">
        <v>146.03999877999999</v>
      </c>
      <c r="AG98" s="107">
        <v>60.839670807999987</v>
      </c>
      <c r="AH98" s="105">
        <v>2445.3851999999988</v>
      </c>
      <c r="AI98" s="106">
        <v>385.71060759599976</v>
      </c>
      <c r="AJ98" s="107">
        <v>150.22786584399995</v>
      </c>
      <c r="AK98" s="105">
        <v>742.86600000000055</v>
      </c>
      <c r="AL98" s="106">
        <v>117.17225418</v>
      </c>
      <c r="AM98" s="107">
        <v>27.70708797599999</v>
      </c>
      <c r="AN98" s="119">
        <v>3338.1196000000004</v>
      </c>
      <c r="AO98" s="118">
        <v>526.52</v>
      </c>
      <c r="AP98" s="107">
        <v>207.37351561599993</v>
      </c>
      <c r="AQ98" s="119">
        <v>14775.724799999995</v>
      </c>
      <c r="AR98" s="118">
        <v>2330.5700000000002</v>
      </c>
      <c r="AS98" s="107">
        <v>469.23051202399984</v>
      </c>
      <c r="AT98" s="119">
        <v>11301.764800000012</v>
      </c>
      <c r="AU98" s="118">
        <v>1782.63</v>
      </c>
      <c r="AV98" s="197">
        <v>-538.06932836799922</v>
      </c>
      <c r="AW98" s="199"/>
      <c r="AX98" s="87"/>
      <c r="AY98" s="88"/>
      <c r="AZ98" s="200"/>
      <c r="BA98" s="200"/>
      <c r="BB98" s="200"/>
      <c r="BC98" s="200"/>
      <c r="BD98" s="201"/>
      <c r="BE98" s="199"/>
      <c r="BF98" s="199"/>
    </row>
    <row r="99" spans="1:58" x14ac:dyDescent="0.35">
      <c r="A99" s="167">
        <v>92</v>
      </c>
      <c r="B99" s="112" t="s">
        <v>57</v>
      </c>
      <c r="C99" s="113">
        <v>78</v>
      </c>
      <c r="D99" s="71">
        <v>5.9499999999999997E-2</v>
      </c>
      <c r="E99" s="71" t="s">
        <v>346</v>
      </c>
      <c r="F99" s="59">
        <v>36879</v>
      </c>
      <c r="G99" s="59">
        <v>39873</v>
      </c>
      <c r="H99" s="73" t="s">
        <v>438</v>
      </c>
      <c r="I99" s="57">
        <f t="shared" si="26"/>
        <v>120454.12680000003</v>
      </c>
      <c r="J99" s="15">
        <f t="shared" si="27"/>
        <v>18999.225967274</v>
      </c>
      <c r="K99" s="16">
        <f t="shared" si="28"/>
        <v>0.15772997133439845</v>
      </c>
      <c r="L99" s="17">
        <f t="shared" si="29"/>
        <v>9367.8691837379956</v>
      </c>
      <c r="M99" s="105">
        <v>10328.398399999995</v>
      </c>
      <c r="N99" s="106">
        <v>1629.0982796320018</v>
      </c>
      <c r="O99" s="107">
        <v>1088.5661207779997</v>
      </c>
      <c r="P99" s="105">
        <v>10838.315600000009</v>
      </c>
      <c r="Q99" s="106">
        <v>1709.5275195880015</v>
      </c>
      <c r="R99" s="107">
        <v>1162.474857534</v>
      </c>
      <c r="S99" s="105">
        <v>21658.080800000036</v>
      </c>
      <c r="T99" s="106">
        <v>3416.1290845839994</v>
      </c>
      <c r="U99" s="107">
        <v>2463.8008989799987</v>
      </c>
      <c r="V99" s="105">
        <v>10568.512199999997</v>
      </c>
      <c r="W99" s="106">
        <v>1666.9714293059983</v>
      </c>
      <c r="X99" s="107">
        <v>1213.0128902519998</v>
      </c>
      <c r="Y99" s="105">
        <v>20860.227199999983</v>
      </c>
      <c r="Z99" s="106">
        <v>3290.2836362560001</v>
      </c>
      <c r="AA99" s="107">
        <v>2257.4992334039994</v>
      </c>
      <c r="AB99" s="105">
        <v>6705.9166000000059</v>
      </c>
      <c r="AC99" s="106">
        <v>1057.724225318</v>
      </c>
      <c r="AD99" s="107">
        <v>569.05740707400014</v>
      </c>
      <c r="AE99" s="105">
        <v>2566.9228000000007</v>
      </c>
      <c r="AF99" s="106">
        <v>404.88073324400017</v>
      </c>
      <c r="AG99" s="107">
        <v>173.45677461599993</v>
      </c>
      <c r="AH99" s="105">
        <v>3497.3010000000022</v>
      </c>
      <c r="AI99" s="106">
        <v>551.62928672999976</v>
      </c>
      <c r="AJ99" s="107">
        <v>246.99676049000016</v>
      </c>
      <c r="AK99" s="105">
        <v>3809.5591999999997</v>
      </c>
      <c r="AL99" s="106">
        <v>600.88177261600038</v>
      </c>
      <c r="AM99" s="107">
        <v>118.10863644400006</v>
      </c>
      <c r="AN99" s="119">
        <v>4571.5043999999971</v>
      </c>
      <c r="AO99" s="118">
        <v>721.06</v>
      </c>
      <c r="AP99" s="107">
        <v>224.94968033399991</v>
      </c>
      <c r="AQ99" s="119">
        <v>11211.987599999995</v>
      </c>
      <c r="AR99" s="118">
        <v>1768.47</v>
      </c>
      <c r="AS99" s="107">
        <v>351.96565350999998</v>
      </c>
      <c r="AT99" s="119">
        <v>13837.401000000002</v>
      </c>
      <c r="AU99" s="118">
        <v>2182.5700000000002</v>
      </c>
      <c r="AV99" s="197">
        <v>-502.01972967800009</v>
      </c>
      <c r="AW99" s="199"/>
      <c r="AX99" s="87"/>
      <c r="AY99" s="88"/>
      <c r="AZ99" s="200"/>
      <c r="BA99" s="200"/>
      <c r="BB99" s="200"/>
      <c r="BC99" s="200"/>
      <c r="BD99" s="201"/>
      <c r="BE99" s="199"/>
      <c r="BF99" s="199"/>
    </row>
    <row r="100" spans="1:58" x14ac:dyDescent="0.35">
      <c r="A100" s="175">
        <v>93</v>
      </c>
      <c r="B100" s="112" t="s">
        <v>58</v>
      </c>
      <c r="C100" s="113">
        <v>79</v>
      </c>
      <c r="D100" s="71">
        <v>0.4</v>
      </c>
      <c r="E100" s="71" t="s">
        <v>346</v>
      </c>
      <c r="F100" s="59">
        <v>36868</v>
      </c>
      <c r="G100" s="59">
        <v>39417</v>
      </c>
      <c r="H100" s="73" t="s">
        <v>439</v>
      </c>
      <c r="I100" s="57">
        <f t="shared" si="26"/>
        <v>1410131.55</v>
      </c>
      <c r="J100" s="15">
        <f t="shared" si="27"/>
        <v>202861.52749332</v>
      </c>
      <c r="K100" s="16">
        <f t="shared" si="28"/>
        <v>0.14386000192203344</v>
      </c>
      <c r="L100" s="17">
        <f t="shared" si="29"/>
        <v>88236.564402529984</v>
      </c>
      <c r="M100" s="105">
        <v>161764.70000000001</v>
      </c>
      <c r="N100" s="106">
        <v>23271.469741999994</v>
      </c>
      <c r="O100" s="107">
        <v>14776.202568859995</v>
      </c>
      <c r="P100" s="105">
        <v>123749.178</v>
      </c>
      <c r="Q100" s="106">
        <v>17802.556747079998</v>
      </c>
      <c r="R100" s="107">
        <v>10665.435996800014</v>
      </c>
      <c r="S100" s="105">
        <v>197711.55799999999</v>
      </c>
      <c r="T100" s="106">
        <v>28442.784733879987</v>
      </c>
      <c r="U100" s="107">
        <v>19881.35953155996</v>
      </c>
      <c r="V100" s="105">
        <v>153654.43200000012</v>
      </c>
      <c r="W100" s="106">
        <v>22104.726587520025</v>
      </c>
      <c r="X100" s="107">
        <v>15641.74295148001</v>
      </c>
      <c r="Y100" s="105">
        <v>148411.96200000009</v>
      </c>
      <c r="Z100" s="106">
        <v>21350.544853320007</v>
      </c>
      <c r="AA100" s="107">
        <v>14120.395669640007</v>
      </c>
      <c r="AB100" s="105">
        <v>114745.60199999994</v>
      </c>
      <c r="AC100" s="106">
        <v>16507.302303720007</v>
      </c>
      <c r="AD100" s="107">
        <v>8175.8372319600003</v>
      </c>
      <c r="AE100" s="105">
        <v>43673.829999999994</v>
      </c>
      <c r="AF100" s="106">
        <v>6282.9171838000011</v>
      </c>
      <c r="AG100" s="107">
        <v>2412.3485406199984</v>
      </c>
      <c r="AH100" s="105">
        <v>54775.908000000025</v>
      </c>
      <c r="AI100" s="106">
        <v>7880.0621248799998</v>
      </c>
      <c r="AJ100" s="107">
        <v>3056.1820077200014</v>
      </c>
      <c r="AK100" s="105">
        <v>52948.791999999994</v>
      </c>
      <c r="AL100" s="106">
        <v>7617.2132171200001</v>
      </c>
      <c r="AM100" s="107">
        <v>1072.0816803900002</v>
      </c>
      <c r="AN100" s="119">
        <v>81974.406000000061</v>
      </c>
      <c r="AO100" s="118">
        <v>11792.84</v>
      </c>
      <c r="AP100" s="107">
        <v>3405.3553422799982</v>
      </c>
      <c r="AQ100" s="119">
        <v>144881.69400000002</v>
      </c>
      <c r="AR100" s="118">
        <v>20842.68</v>
      </c>
      <c r="AS100" s="107">
        <v>2590.0636335600016</v>
      </c>
      <c r="AT100" s="119">
        <v>131839.48800000004</v>
      </c>
      <c r="AU100" s="118">
        <v>18966.43</v>
      </c>
      <c r="AV100" s="197">
        <v>-7560.4407523399959</v>
      </c>
      <c r="AW100" s="199"/>
      <c r="AX100" s="87"/>
      <c r="AY100" s="88"/>
      <c r="AZ100" s="200"/>
      <c r="BA100" s="200"/>
      <c r="BB100" s="200"/>
      <c r="BC100" s="200"/>
      <c r="BD100" s="201"/>
      <c r="BE100" s="199"/>
      <c r="BF100" s="199"/>
    </row>
    <row r="101" spans="1:58" x14ac:dyDescent="0.35">
      <c r="A101" s="175">
        <v>94</v>
      </c>
      <c r="B101" s="112" t="s">
        <v>295</v>
      </c>
      <c r="C101" s="113">
        <v>153</v>
      </c>
      <c r="D101" s="71">
        <v>0.09</v>
      </c>
      <c r="E101" s="71" t="s">
        <v>346</v>
      </c>
      <c r="F101" s="59">
        <v>34304</v>
      </c>
      <c r="G101" s="59">
        <v>39753</v>
      </c>
      <c r="H101" s="73" t="s">
        <v>602</v>
      </c>
      <c r="I101" s="57">
        <f t="shared" si="26"/>
        <v>0</v>
      </c>
      <c r="J101" s="15">
        <f t="shared" si="27"/>
        <v>0</v>
      </c>
      <c r="K101" s="16" t="e">
        <f t="shared" si="28"/>
        <v>#DIV/0!</v>
      </c>
      <c r="L101" s="17">
        <f t="shared" si="29"/>
        <v>0</v>
      </c>
      <c r="M101" s="105">
        <v>0</v>
      </c>
      <c r="N101" s="106">
        <v>0</v>
      </c>
      <c r="O101" s="107">
        <v>0</v>
      </c>
      <c r="P101" s="105">
        <v>0</v>
      </c>
      <c r="Q101" s="106">
        <v>0</v>
      </c>
      <c r="R101" s="107">
        <v>0</v>
      </c>
      <c r="S101" s="105">
        <v>0</v>
      </c>
      <c r="T101" s="106">
        <v>0</v>
      </c>
      <c r="U101" s="107">
        <v>0</v>
      </c>
      <c r="V101" s="105">
        <v>0</v>
      </c>
      <c r="W101" s="106">
        <v>0</v>
      </c>
      <c r="X101" s="107">
        <v>0</v>
      </c>
      <c r="Y101" s="105">
        <v>0</v>
      </c>
      <c r="Z101" s="106">
        <v>0</v>
      </c>
      <c r="AA101" s="107">
        <v>0</v>
      </c>
      <c r="AB101" s="105">
        <v>0</v>
      </c>
      <c r="AC101" s="106">
        <v>0</v>
      </c>
      <c r="AD101" s="107">
        <v>0</v>
      </c>
      <c r="AE101" s="105">
        <v>0</v>
      </c>
      <c r="AF101" s="106">
        <v>0</v>
      </c>
      <c r="AG101" s="107">
        <v>0</v>
      </c>
      <c r="AH101" s="105">
        <v>0</v>
      </c>
      <c r="AI101" s="106">
        <v>0</v>
      </c>
      <c r="AJ101" s="107">
        <v>0</v>
      </c>
      <c r="AK101" s="105">
        <v>0</v>
      </c>
      <c r="AL101" s="106">
        <v>0</v>
      </c>
      <c r="AM101" s="107">
        <v>0</v>
      </c>
      <c r="AN101" s="119">
        <v>0</v>
      </c>
      <c r="AO101" s="118">
        <v>0</v>
      </c>
      <c r="AP101" s="107">
        <v>0</v>
      </c>
      <c r="AQ101" s="119">
        <v>0</v>
      </c>
      <c r="AR101" s="118">
        <v>0</v>
      </c>
      <c r="AS101" s="107">
        <v>0</v>
      </c>
      <c r="AT101" s="119">
        <v>0</v>
      </c>
      <c r="AU101" s="118">
        <v>0</v>
      </c>
      <c r="AV101" s="197">
        <v>0</v>
      </c>
      <c r="AW101" s="199"/>
      <c r="AX101" s="87"/>
      <c r="AY101" s="88"/>
      <c r="AZ101" s="200"/>
      <c r="BA101" s="200"/>
      <c r="BB101" s="200"/>
      <c r="BC101" s="200"/>
      <c r="BD101" s="201"/>
      <c r="BE101" s="199"/>
      <c r="BF101" s="199"/>
    </row>
    <row r="102" spans="1:58" x14ac:dyDescent="0.35">
      <c r="A102" s="167">
        <v>95</v>
      </c>
      <c r="B102" s="112" t="s">
        <v>59</v>
      </c>
      <c r="C102" s="113">
        <v>84</v>
      </c>
      <c r="D102" s="71">
        <v>0.997</v>
      </c>
      <c r="E102" s="71" t="s">
        <v>346</v>
      </c>
      <c r="F102" s="59">
        <v>37613</v>
      </c>
      <c r="G102" s="59">
        <v>39417</v>
      </c>
      <c r="H102" s="73" t="s">
        <v>440</v>
      </c>
      <c r="I102" s="57">
        <f t="shared" si="26"/>
        <v>2290608.8479999998</v>
      </c>
      <c r="J102" s="15">
        <f t="shared" si="27"/>
        <v>307399.70341040002</v>
      </c>
      <c r="K102" s="16">
        <f t="shared" si="28"/>
        <v>0.13419999825758119</v>
      </c>
      <c r="L102" s="17">
        <f t="shared" si="29"/>
        <v>138091.45569944003</v>
      </c>
      <c r="M102" s="105">
        <v>93626.9</v>
      </c>
      <c r="N102" s="106">
        <v>12564.729980000002</v>
      </c>
      <c r="O102" s="107">
        <v>7703.7771536799946</v>
      </c>
      <c r="P102" s="105">
        <v>99531.843999999954</v>
      </c>
      <c r="Q102" s="106">
        <v>13357.173464800006</v>
      </c>
      <c r="R102" s="107">
        <v>7792.4462587600037</v>
      </c>
      <c r="S102" s="105">
        <v>455473.66799999971</v>
      </c>
      <c r="T102" s="106">
        <v>61124.566245599985</v>
      </c>
      <c r="U102" s="107">
        <v>41675.297722999996</v>
      </c>
      <c r="V102" s="105">
        <v>482655.49199999997</v>
      </c>
      <c r="W102" s="106">
        <v>64772.367026399981</v>
      </c>
      <c r="X102" s="107">
        <v>43959.736603879988</v>
      </c>
      <c r="Y102" s="105">
        <v>404232.27599999972</v>
      </c>
      <c r="Z102" s="106">
        <v>54247.971439200031</v>
      </c>
      <c r="AA102" s="107">
        <v>34542.041000920006</v>
      </c>
      <c r="AB102" s="105">
        <v>147639.49600000007</v>
      </c>
      <c r="AC102" s="106">
        <v>19813.220363200002</v>
      </c>
      <c r="AD102" s="107">
        <v>8353.8316112800076</v>
      </c>
      <c r="AE102" s="105">
        <v>65539.912000000011</v>
      </c>
      <c r="AF102" s="106">
        <v>8795.4561904000002</v>
      </c>
      <c r="AG102" s="107">
        <v>3325.5199419200012</v>
      </c>
      <c r="AH102" s="105">
        <v>81110.544000000009</v>
      </c>
      <c r="AI102" s="106">
        <v>10885.035004799995</v>
      </c>
      <c r="AJ102" s="107">
        <v>3021.3461558000022</v>
      </c>
      <c r="AK102" s="105">
        <v>89018.880000000034</v>
      </c>
      <c r="AL102" s="106">
        <v>11946.333696000003</v>
      </c>
      <c r="AM102" s="107">
        <v>14.463696640001652</v>
      </c>
      <c r="AN102" s="119">
        <v>64042.864000000031</v>
      </c>
      <c r="AO102" s="118">
        <v>8594.5499999999993</v>
      </c>
      <c r="AP102" s="107">
        <v>-137.06315883999858</v>
      </c>
      <c r="AQ102" s="119">
        <v>116902.96800000004</v>
      </c>
      <c r="AR102" s="118">
        <v>15688.38</v>
      </c>
      <c r="AS102" s="107">
        <v>-664.97829359999571</v>
      </c>
      <c r="AT102" s="119">
        <v>190834.00399999999</v>
      </c>
      <c r="AU102" s="118">
        <v>25609.919999999998</v>
      </c>
      <c r="AV102" s="197">
        <v>-11494.962993999994</v>
      </c>
      <c r="AW102" s="199"/>
      <c r="AX102" s="87"/>
      <c r="AY102" s="88"/>
      <c r="AZ102" s="200"/>
      <c r="BA102" s="200"/>
      <c r="BB102" s="200"/>
      <c r="BC102" s="200"/>
      <c r="BD102" s="201"/>
      <c r="BE102" s="199"/>
      <c r="BF102" s="199"/>
    </row>
    <row r="103" spans="1:58" x14ac:dyDescent="0.35">
      <c r="A103" s="175"/>
      <c r="B103" s="112" t="s">
        <v>353</v>
      </c>
      <c r="C103" s="113">
        <v>85</v>
      </c>
      <c r="D103" s="71">
        <v>3.5000000000000003E-2</v>
      </c>
      <c r="E103" s="71" t="s">
        <v>346</v>
      </c>
      <c r="F103" s="59">
        <v>37618</v>
      </c>
      <c r="G103" s="59">
        <v>40179</v>
      </c>
      <c r="H103" s="73" t="s">
        <v>603</v>
      </c>
      <c r="I103" s="57">
        <f t="shared" ref="I103" si="30">M103+P103+S103+V103+Y103+AB103+AE103+AH103+AK103+AN103+AQ103+AT103</f>
        <v>0</v>
      </c>
      <c r="J103" s="15">
        <f t="shared" ref="J103" si="31">N103+Q103+T103+W103+Z103+AC103+AF103+AI103+AL103+AO103+AR103+AU103</f>
        <v>-819.77</v>
      </c>
      <c r="K103" s="16" t="e">
        <f t="shared" ref="K103" si="32">J103/I103</f>
        <v>#DIV/0!</v>
      </c>
      <c r="L103" s="17">
        <f t="shared" ref="L103" si="33">O103+R103+U103+X103+AA103+AD103+AG103+AJ103+AM103+AP103+AS103+AV103</f>
        <v>-819.77</v>
      </c>
      <c r="M103" s="105">
        <v>0</v>
      </c>
      <c r="N103" s="106">
        <v>-819.77</v>
      </c>
      <c r="O103" s="107">
        <v>-819.77</v>
      </c>
      <c r="P103" s="105">
        <v>0</v>
      </c>
      <c r="Q103" s="106">
        <v>0</v>
      </c>
      <c r="R103" s="107">
        <v>0</v>
      </c>
      <c r="S103" s="105">
        <v>0</v>
      </c>
      <c r="T103" s="106">
        <v>0</v>
      </c>
      <c r="U103" s="107">
        <v>0</v>
      </c>
      <c r="V103" s="105">
        <v>0</v>
      </c>
      <c r="W103" s="106">
        <v>0</v>
      </c>
      <c r="X103" s="107">
        <v>0</v>
      </c>
      <c r="Y103" s="105">
        <v>0</v>
      </c>
      <c r="Z103" s="106">
        <v>0</v>
      </c>
      <c r="AA103" s="107">
        <v>0</v>
      </c>
      <c r="AB103" s="105">
        <v>0</v>
      </c>
      <c r="AC103" s="106">
        <v>0</v>
      </c>
      <c r="AD103" s="107">
        <v>0</v>
      </c>
      <c r="AE103" s="105">
        <v>0</v>
      </c>
      <c r="AF103" s="106">
        <v>0</v>
      </c>
      <c r="AG103" s="107">
        <v>0</v>
      </c>
      <c r="AH103" s="105">
        <v>0</v>
      </c>
      <c r="AI103" s="106">
        <v>0</v>
      </c>
      <c r="AJ103" s="107">
        <v>0</v>
      </c>
      <c r="AK103" s="105">
        <v>0</v>
      </c>
      <c r="AL103" s="106">
        <v>0</v>
      </c>
      <c r="AM103" s="107">
        <v>0</v>
      </c>
      <c r="AN103" s="119">
        <v>0</v>
      </c>
      <c r="AO103" s="118">
        <v>0</v>
      </c>
      <c r="AP103" s="107">
        <v>0</v>
      </c>
      <c r="AQ103" s="119">
        <v>0</v>
      </c>
      <c r="AR103" s="118">
        <v>0</v>
      </c>
      <c r="AS103" s="107">
        <v>0</v>
      </c>
      <c r="AT103" s="119">
        <v>0</v>
      </c>
      <c r="AU103" s="118">
        <v>0</v>
      </c>
      <c r="AV103" s="197">
        <v>0</v>
      </c>
      <c r="AW103" s="199"/>
      <c r="AX103" s="87"/>
      <c r="AY103" s="88"/>
      <c r="AZ103" s="200"/>
      <c r="BA103" s="200"/>
      <c r="BB103" s="200"/>
      <c r="BC103" s="200"/>
      <c r="BD103" s="201"/>
      <c r="BE103" s="199"/>
      <c r="BF103" s="199"/>
    </row>
    <row r="104" spans="1:58" x14ac:dyDescent="0.35">
      <c r="A104" s="175">
        <v>96</v>
      </c>
      <c r="B104" s="112" t="s">
        <v>60</v>
      </c>
      <c r="C104" s="113">
        <v>95</v>
      </c>
      <c r="D104" s="71">
        <v>0.13</v>
      </c>
      <c r="E104" s="71" t="s">
        <v>346</v>
      </c>
      <c r="F104" s="59">
        <v>37341</v>
      </c>
      <c r="G104" s="59">
        <v>39417</v>
      </c>
      <c r="H104" s="73" t="s">
        <v>441</v>
      </c>
      <c r="I104" s="57">
        <f t="shared" si="26"/>
        <v>416909.62550000008</v>
      </c>
      <c r="J104" s="15">
        <f t="shared" si="27"/>
        <v>65279.707429389979</v>
      </c>
      <c r="K104" s="16">
        <f t="shared" si="28"/>
        <v>0.1565799958470615</v>
      </c>
      <c r="L104" s="17">
        <f t="shared" si="29"/>
        <v>27086.84545206001</v>
      </c>
      <c r="M104" s="105">
        <v>44441.757500000007</v>
      </c>
      <c r="N104" s="106">
        <v>6958.6903893500039</v>
      </c>
      <c r="O104" s="107">
        <v>4634.8857883300061</v>
      </c>
      <c r="P104" s="105">
        <v>32149.388500000023</v>
      </c>
      <c r="Q104" s="106">
        <v>5033.9512513299951</v>
      </c>
      <c r="R104" s="107">
        <v>3150.6198998799969</v>
      </c>
      <c r="S104" s="105">
        <v>67930.725000000006</v>
      </c>
      <c r="T104" s="106">
        <v>10636.592920499988</v>
      </c>
      <c r="U104" s="107">
        <v>7697.8312983550004</v>
      </c>
      <c r="V104" s="105">
        <v>39678.579000000049</v>
      </c>
      <c r="W104" s="106">
        <v>6212.8718998199965</v>
      </c>
      <c r="X104" s="107">
        <v>4584.2507563200015</v>
      </c>
      <c r="Y104" s="105">
        <v>36003.603000000017</v>
      </c>
      <c r="Z104" s="106">
        <v>5637.4441577399984</v>
      </c>
      <c r="AA104" s="107">
        <v>3890.8901738450054</v>
      </c>
      <c r="AB104" s="105">
        <v>11123.292000000007</v>
      </c>
      <c r="AC104" s="106">
        <v>1741.6850613600002</v>
      </c>
      <c r="AD104" s="107">
        <v>957.61038605499948</v>
      </c>
      <c r="AE104" s="105">
        <v>4441.2605000000003</v>
      </c>
      <c r="AF104" s="106">
        <v>695.41256908999969</v>
      </c>
      <c r="AG104" s="107">
        <v>319.97229167500012</v>
      </c>
      <c r="AH104" s="105">
        <v>13688.444999999996</v>
      </c>
      <c r="AI104" s="106">
        <v>2143.3367180999999</v>
      </c>
      <c r="AJ104" s="107">
        <v>865.1641699500002</v>
      </c>
      <c r="AK104" s="105">
        <v>18645.244999999992</v>
      </c>
      <c r="AL104" s="106">
        <v>2919.4724620999996</v>
      </c>
      <c r="AM104" s="107">
        <v>678.3279478999998</v>
      </c>
      <c r="AN104" s="119">
        <v>25649.675000000017</v>
      </c>
      <c r="AO104" s="118">
        <v>4016.23</v>
      </c>
      <c r="AP104" s="107">
        <v>1498.4627468000015</v>
      </c>
      <c r="AQ104" s="119">
        <v>61532.649999999987</v>
      </c>
      <c r="AR104" s="118">
        <v>9634.7800000000007</v>
      </c>
      <c r="AS104" s="107">
        <v>1727.2449402999985</v>
      </c>
      <c r="AT104" s="119">
        <v>61625.004999999954</v>
      </c>
      <c r="AU104" s="118">
        <v>9649.24</v>
      </c>
      <c r="AV104" s="197">
        <v>-2918.4149473499997</v>
      </c>
      <c r="AW104" s="199"/>
      <c r="AX104" s="87"/>
      <c r="AY104" s="88"/>
      <c r="AZ104" s="200"/>
      <c r="BA104" s="200"/>
      <c r="BB104" s="200"/>
      <c r="BC104" s="200"/>
      <c r="BD104" s="201"/>
      <c r="BE104" s="199"/>
      <c r="BF104" s="199"/>
    </row>
    <row r="105" spans="1:58" x14ac:dyDescent="0.35">
      <c r="A105" s="175">
        <v>97</v>
      </c>
      <c r="B105" s="112" t="s">
        <v>61</v>
      </c>
      <c r="C105" s="113">
        <v>98</v>
      </c>
      <c r="D105" s="71">
        <v>0.2</v>
      </c>
      <c r="E105" s="71" t="s">
        <v>346</v>
      </c>
      <c r="F105" s="59">
        <v>36474</v>
      </c>
      <c r="G105" s="59">
        <v>39569</v>
      </c>
      <c r="H105" s="73" t="s">
        <v>442</v>
      </c>
      <c r="I105" s="57">
        <f t="shared" si="26"/>
        <v>124180.24880000002</v>
      </c>
      <c r="J105" s="15">
        <f t="shared" si="27"/>
        <v>18985.924282047996</v>
      </c>
      <c r="K105" s="16">
        <f t="shared" si="28"/>
        <v>0.15289004866326208</v>
      </c>
      <c r="L105" s="17">
        <f t="shared" si="29"/>
        <v>7112.2894315359999</v>
      </c>
      <c r="M105" s="105">
        <v>10040.119199999996</v>
      </c>
      <c r="N105" s="106">
        <v>1535.0338244879997</v>
      </c>
      <c r="O105" s="107">
        <v>999.83886619199984</v>
      </c>
      <c r="P105" s="105">
        <v>5059.5488000000005</v>
      </c>
      <c r="Q105" s="106">
        <v>773.55441603199995</v>
      </c>
      <c r="R105" s="107">
        <v>574.59527119999996</v>
      </c>
      <c r="S105" s="105">
        <v>16700.428799999998</v>
      </c>
      <c r="T105" s="106">
        <v>2553.3285592319985</v>
      </c>
      <c r="U105" s="107">
        <v>1836.6936752240013</v>
      </c>
      <c r="V105" s="105">
        <v>12220.571199999998</v>
      </c>
      <c r="W105" s="106">
        <v>1868.4031307679991</v>
      </c>
      <c r="X105" s="107">
        <v>1308.7504981840002</v>
      </c>
      <c r="Y105" s="105">
        <v>13911.090399999999</v>
      </c>
      <c r="Z105" s="106">
        <v>2126.8666112559995</v>
      </c>
      <c r="AA105" s="107">
        <v>1489.6604443759998</v>
      </c>
      <c r="AB105" s="105">
        <v>2153.4911999999995</v>
      </c>
      <c r="AC105" s="106">
        <v>329.24726956800004</v>
      </c>
      <c r="AD105" s="107">
        <v>173.74175379199994</v>
      </c>
      <c r="AE105" s="105">
        <v>0</v>
      </c>
      <c r="AF105" s="106">
        <v>0</v>
      </c>
      <c r="AG105" s="107">
        <v>0</v>
      </c>
      <c r="AH105" s="105">
        <v>8565.0975999999991</v>
      </c>
      <c r="AI105" s="106">
        <v>1309.5177720639995</v>
      </c>
      <c r="AJ105" s="107">
        <v>408.16254751199989</v>
      </c>
      <c r="AK105" s="105">
        <v>1611.1759999999999</v>
      </c>
      <c r="AL105" s="106">
        <v>246.33269863999999</v>
      </c>
      <c r="AM105" s="107">
        <v>33.138404287999983</v>
      </c>
      <c r="AN105" s="119">
        <v>13351.008800000007</v>
      </c>
      <c r="AO105" s="118">
        <v>2041.24</v>
      </c>
      <c r="AP105" s="107">
        <v>687.54157331199951</v>
      </c>
      <c r="AQ105" s="119">
        <v>28797.766400000011</v>
      </c>
      <c r="AR105" s="118">
        <v>4402.8900000000003</v>
      </c>
      <c r="AS105" s="107">
        <v>83.36830049599962</v>
      </c>
      <c r="AT105" s="119">
        <v>11769.950400000002</v>
      </c>
      <c r="AU105" s="118">
        <v>1799.51</v>
      </c>
      <c r="AV105" s="197">
        <v>-483.20190304000005</v>
      </c>
      <c r="AW105" s="199"/>
      <c r="AX105" s="87"/>
      <c r="AY105" s="88"/>
      <c r="AZ105" s="200"/>
      <c r="BA105" s="200"/>
      <c r="BB105" s="200"/>
      <c r="BC105" s="200"/>
      <c r="BD105" s="201"/>
      <c r="BE105" s="199"/>
      <c r="BF105" s="199"/>
    </row>
    <row r="106" spans="1:58" x14ac:dyDescent="0.35">
      <c r="A106" s="167">
        <v>98</v>
      </c>
      <c r="B106" s="112" t="s">
        <v>296</v>
      </c>
      <c r="C106" s="113">
        <v>347</v>
      </c>
      <c r="D106" s="71">
        <v>0.11799999999999999</v>
      </c>
      <c r="E106" s="71" t="s">
        <v>346</v>
      </c>
      <c r="F106" s="59">
        <v>35217</v>
      </c>
      <c r="G106" s="59">
        <v>39417</v>
      </c>
      <c r="H106" s="73" t="s">
        <v>443</v>
      </c>
      <c r="I106" s="57">
        <f t="shared" si="26"/>
        <v>299800.00699999905</v>
      </c>
      <c r="J106" s="15">
        <f t="shared" si="27"/>
        <v>41639.222559600013</v>
      </c>
      <c r="K106" s="16">
        <f t="shared" si="28"/>
        <v>0.13888999862364962</v>
      </c>
      <c r="L106" s="17">
        <f t="shared" si="29"/>
        <v>22368.647726604951</v>
      </c>
      <c r="M106" s="105">
        <v>41597.820999999996</v>
      </c>
      <c r="N106" s="106">
        <v>5777.5213586900036</v>
      </c>
      <c r="O106" s="107">
        <v>3592.7926647050035</v>
      </c>
      <c r="P106" s="105">
        <v>32572.728999999996</v>
      </c>
      <c r="Q106" s="106">
        <v>4524.0263308100039</v>
      </c>
      <c r="R106" s="107">
        <v>2597.6403013949994</v>
      </c>
      <c r="S106" s="105">
        <v>61338.534999999982</v>
      </c>
      <c r="T106" s="106">
        <v>8519.3091261500012</v>
      </c>
      <c r="U106" s="107">
        <v>5849.9844688750018</v>
      </c>
      <c r="V106" s="105">
        <v>35671.880999999994</v>
      </c>
      <c r="W106" s="106">
        <v>4954.4675520900009</v>
      </c>
      <c r="X106" s="107">
        <v>3513.8244869300015</v>
      </c>
      <c r="Y106" s="105">
        <v>40698.432499999966</v>
      </c>
      <c r="Z106" s="106">
        <v>5652.6052899249999</v>
      </c>
      <c r="AA106" s="107">
        <v>3663.1629861650044</v>
      </c>
      <c r="AB106" s="105">
        <v>8882.9</v>
      </c>
      <c r="AC106" s="106">
        <v>1233.7459810000009</v>
      </c>
      <c r="AD106" s="107">
        <v>647.01357511000037</v>
      </c>
      <c r="AE106" s="105">
        <v>607.75450000000012</v>
      </c>
      <c r="AF106" s="106">
        <v>84.411022504999963</v>
      </c>
      <c r="AG106" s="107">
        <v>33.197098155000013</v>
      </c>
      <c r="AH106" s="105">
        <v>9310.5545000000002</v>
      </c>
      <c r="AI106" s="106">
        <v>1293.1429145050006</v>
      </c>
      <c r="AJ106" s="107">
        <v>425.61971751999999</v>
      </c>
      <c r="AK106" s="105">
        <v>16623.03249999999</v>
      </c>
      <c r="AL106" s="106">
        <v>2308.7729839250014</v>
      </c>
      <c r="AM106" s="107">
        <v>315.30314946000027</v>
      </c>
      <c r="AN106" s="119">
        <v>22371.897000000012</v>
      </c>
      <c r="AO106" s="118">
        <v>3107.23</v>
      </c>
      <c r="AP106" s="107">
        <v>861.56335855999976</v>
      </c>
      <c r="AQ106" s="119">
        <v>30124.469999999088</v>
      </c>
      <c r="AR106" s="118">
        <v>4183.99</v>
      </c>
      <c r="AS106" s="107">
        <v>868.54591972994194</v>
      </c>
      <c r="AT106" s="119">
        <v>0</v>
      </c>
      <c r="AU106" s="118">
        <v>0</v>
      </c>
      <c r="AV106" s="197">
        <v>0</v>
      </c>
      <c r="AW106" s="199"/>
      <c r="AX106" s="87"/>
      <c r="AY106" s="88"/>
      <c r="AZ106" s="200"/>
      <c r="BA106" s="200"/>
      <c r="BB106" s="200"/>
      <c r="BC106" s="200"/>
      <c r="BD106" s="201"/>
      <c r="BE106" s="199"/>
      <c r="BF106" s="199"/>
    </row>
    <row r="107" spans="1:58" x14ac:dyDescent="0.35">
      <c r="A107" s="175">
        <v>99</v>
      </c>
      <c r="B107" s="112" t="s">
        <v>297</v>
      </c>
      <c r="C107" s="113">
        <v>346</v>
      </c>
      <c r="D107" s="71">
        <v>3.6999999999999998E-2</v>
      </c>
      <c r="E107" s="71" t="s">
        <v>346</v>
      </c>
      <c r="F107" s="59">
        <v>36194</v>
      </c>
      <c r="G107" s="59">
        <v>39448</v>
      </c>
      <c r="H107" s="73" t="s">
        <v>604</v>
      </c>
      <c r="I107" s="57">
        <f t="shared" si="26"/>
        <v>18152.432500000003</v>
      </c>
      <c r="J107" s="15">
        <f t="shared" si="27"/>
        <v>-6698.1868217749998</v>
      </c>
      <c r="K107" s="16">
        <f t="shared" si="28"/>
        <v>-0.36899665219936773</v>
      </c>
      <c r="L107" s="17">
        <f t="shared" si="29"/>
        <v>-7562.6620077690004</v>
      </c>
      <c r="M107" s="105">
        <v>3877.6468999999993</v>
      </c>
      <c r="N107" s="106">
        <v>611.62124553700005</v>
      </c>
      <c r="O107" s="107">
        <v>400.26857359900009</v>
      </c>
      <c r="P107" s="105">
        <v>3968.2015999999999</v>
      </c>
      <c r="Q107" s="106">
        <v>625.90443836800011</v>
      </c>
      <c r="R107" s="107">
        <v>415.92529242599983</v>
      </c>
      <c r="S107" s="105">
        <v>6726.8517000000029</v>
      </c>
      <c r="T107" s="106">
        <v>1061.0263186410004</v>
      </c>
      <c r="U107" s="107">
        <v>752.96724078599993</v>
      </c>
      <c r="V107" s="105">
        <v>3579.7323000000001</v>
      </c>
      <c r="W107" s="106">
        <v>564.63117567899974</v>
      </c>
      <c r="X107" s="107">
        <v>429.54688542000008</v>
      </c>
      <c r="Y107" s="105">
        <v>0</v>
      </c>
      <c r="Z107" s="106">
        <v>-9561.3700000000008</v>
      </c>
      <c r="AA107" s="107">
        <v>-9561.3700000000008</v>
      </c>
      <c r="AB107" s="105">
        <v>0</v>
      </c>
      <c r="AC107" s="106">
        <v>0</v>
      </c>
      <c r="AD107" s="107">
        <v>0</v>
      </c>
      <c r="AE107" s="105">
        <v>0</v>
      </c>
      <c r="AF107" s="106">
        <v>0</v>
      </c>
      <c r="AG107" s="107">
        <v>0</v>
      </c>
      <c r="AH107" s="105">
        <v>0</v>
      </c>
      <c r="AI107" s="106">
        <v>0</v>
      </c>
      <c r="AJ107" s="107">
        <v>0</v>
      </c>
      <c r="AK107" s="105">
        <v>0</v>
      </c>
      <c r="AL107" s="106">
        <v>0</v>
      </c>
      <c r="AM107" s="107">
        <v>0</v>
      </c>
      <c r="AN107" s="119">
        <v>0</v>
      </c>
      <c r="AO107" s="118">
        <v>0</v>
      </c>
      <c r="AP107" s="107">
        <v>0</v>
      </c>
      <c r="AQ107" s="119">
        <v>0</v>
      </c>
      <c r="AR107" s="118">
        <v>0</v>
      </c>
      <c r="AS107" s="107">
        <v>0</v>
      </c>
      <c r="AT107" s="119">
        <v>0</v>
      </c>
      <c r="AU107" s="118">
        <v>0</v>
      </c>
      <c r="AV107" s="197">
        <v>0</v>
      </c>
      <c r="AW107" s="199"/>
      <c r="AX107" s="87"/>
      <c r="AY107" s="88"/>
      <c r="AZ107" s="200"/>
      <c r="BA107" s="200"/>
      <c r="BB107" s="200"/>
      <c r="BC107" s="200"/>
      <c r="BD107" s="201"/>
      <c r="BE107" s="199"/>
      <c r="BF107" s="199"/>
    </row>
    <row r="108" spans="1:58" x14ac:dyDescent="0.35">
      <c r="A108" s="175">
        <v>100</v>
      </c>
      <c r="B108" s="112" t="s">
        <v>298</v>
      </c>
      <c r="C108" s="113">
        <v>345</v>
      </c>
      <c r="D108" s="71">
        <v>0.15</v>
      </c>
      <c r="E108" s="71" t="s">
        <v>346</v>
      </c>
      <c r="F108" s="59">
        <v>35226</v>
      </c>
      <c r="G108" s="59">
        <v>39417</v>
      </c>
      <c r="H108" s="73" t="s">
        <v>444</v>
      </c>
      <c r="I108" s="57">
        <f t="shared" si="26"/>
        <v>112679.65920000001</v>
      </c>
      <c r="J108" s="15">
        <f t="shared" si="27"/>
        <v>17643.381564863994</v>
      </c>
      <c r="K108" s="16">
        <f t="shared" si="28"/>
        <v>0.15658000467988628</v>
      </c>
      <c r="L108" s="17">
        <f t="shared" si="29"/>
        <v>6232.9884264179946</v>
      </c>
      <c r="M108" s="105">
        <v>6997.3056000000042</v>
      </c>
      <c r="N108" s="106">
        <v>1095.6381108479989</v>
      </c>
      <c r="O108" s="107">
        <v>641.46487267799967</v>
      </c>
      <c r="P108" s="105">
        <v>7384.4958000000015</v>
      </c>
      <c r="Q108" s="106">
        <v>1156.2643523639999</v>
      </c>
      <c r="R108" s="107">
        <v>658.45131124800048</v>
      </c>
      <c r="S108" s="105">
        <v>23806.468200000014</v>
      </c>
      <c r="T108" s="106">
        <v>3727.616790755997</v>
      </c>
      <c r="U108" s="107">
        <v>2677.906126607998</v>
      </c>
      <c r="V108" s="105">
        <v>13122.859799999997</v>
      </c>
      <c r="W108" s="106">
        <v>2054.7773874839986</v>
      </c>
      <c r="X108" s="107">
        <v>1505.0053306859998</v>
      </c>
      <c r="Y108" s="105">
        <v>7888.2743999999921</v>
      </c>
      <c r="Z108" s="106">
        <v>1235.1460055519997</v>
      </c>
      <c r="AA108" s="107">
        <v>803.89248826199969</v>
      </c>
      <c r="AB108" s="105">
        <v>3952.6229999999973</v>
      </c>
      <c r="AC108" s="106">
        <v>618.90170934000002</v>
      </c>
      <c r="AD108" s="107">
        <v>289.93354963200011</v>
      </c>
      <c r="AE108" s="105">
        <v>383.32679999999999</v>
      </c>
      <c r="AF108" s="106">
        <v>60.021310344</v>
      </c>
      <c r="AG108" s="107">
        <v>19.541522939999997</v>
      </c>
      <c r="AH108" s="105">
        <v>578.08260000000007</v>
      </c>
      <c r="AI108" s="106">
        <v>90.516173507999994</v>
      </c>
      <c r="AJ108" s="107">
        <v>32.993409893999996</v>
      </c>
      <c r="AK108" s="105">
        <v>1529.1846000000007</v>
      </c>
      <c r="AL108" s="106">
        <v>239.43972466799991</v>
      </c>
      <c r="AM108" s="107">
        <v>41.883465029999975</v>
      </c>
      <c r="AN108" s="119">
        <v>4175.8577999999989</v>
      </c>
      <c r="AO108" s="118">
        <v>653.86</v>
      </c>
      <c r="AP108" s="107">
        <v>176.76036189599984</v>
      </c>
      <c r="AQ108" s="119">
        <v>21138.547200000001</v>
      </c>
      <c r="AR108" s="118">
        <v>3309.87</v>
      </c>
      <c r="AS108" s="107">
        <v>432.93836805599926</v>
      </c>
      <c r="AT108" s="119">
        <v>21722.633399999988</v>
      </c>
      <c r="AU108" s="118">
        <v>3401.33</v>
      </c>
      <c r="AV108" s="197">
        <v>-1047.7823805120011</v>
      </c>
      <c r="AW108" s="199"/>
      <c r="AX108" s="87"/>
      <c r="AY108" s="88"/>
      <c r="AZ108" s="200"/>
      <c r="BA108" s="200"/>
      <c r="BB108" s="200"/>
      <c r="BC108" s="200"/>
      <c r="BD108" s="201"/>
      <c r="BE108" s="199"/>
      <c r="BF108" s="199"/>
    </row>
    <row r="109" spans="1:58" x14ac:dyDescent="0.35">
      <c r="A109" s="167">
        <v>101</v>
      </c>
      <c r="B109" s="112" t="s">
        <v>299</v>
      </c>
      <c r="C109" s="113">
        <v>340</v>
      </c>
      <c r="D109" s="71">
        <v>0.01</v>
      </c>
      <c r="E109" s="71" t="s">
        <v>346</v>
      </c>
      <c r="F109" s="59">
        <v>37610</v>
      </c>
      <c r="G109" s="59">
        <v>40644</v>
      </c>
      <c r="H109" s="73" t="s">
        <v>445</v>
      </c>
      <c r="I109" s="57">
        <f t="shared" si="26"/>
        <v>16732.924000000003</v>
      </c>
      <c r="J109" s="15">
        <f t="shared" si="27"/>
        <v>2867.2731144199997</v>
      </c>
      <c r="K109" s="16">
        <f t="shared" si="28"/>
        <v>0.17135517464969058</v>
      </c>
      <c r="L109" s="17">
        <f t="shared" si="29"/>
        <v>1384.1974931199998</v>
      </c>
      <c r="M109" s="105">
        <v>1217.0440000000006</v>
      </c>
      <c r="N109" s="106">
        <v>239.95239504</v>
      </c>
      <c r="O109" s="107">
        <v>175.9492639399999</v>
      </c>
      <c r="P109" s="105">
        <v>1138.8080000000004</v>
      </c>
      <c r="Q109" s="106">
        <v>224.52738528000003</v>
      </c>
      <c r="R109" s="107">
        <v>165.88173856000014</v>
      </c>
      <c r="S109" s="105">
        <v>2811.236000000004</v>
      </c>
      <c r="T109" s="106">
        <v>554.26328975999991</v>
      </c>
      <c r="U109" s="107">
        <v>433.08939235999986</v>
      </c>
      <c r="V109" s="105">
        <v>1518.4019999999987</v>
      </c>
      <c r="W109" s="106">
        <v>263.74849580000011</v>
      </c>
      <c r="X109" s="107">
        <v>200.91180099999991</v>
      </c>
      <c r="Y109" s="105">
        <v>1590.5099999999995</v>
      </c>
      <c r="Z109" s="106">
        <v>250.87114229999995</v>
      </c>
      <c r="AA109" s="107">
        <v>174.8664704199999</v>
      </c>
      <c r="AB109" s="105">
        <v>364.91199999999992</v>
      </c>
      <c r="AC109" s="106">
        <v>57.55756976</v>
      </c>
      <c r="AD109" s="107">
        <v>32.361013519999993</v>
      </c>
      <c r="AE109" s="105">
        <v>134.68800000000005</v>
      </c>
      <c r="AF109" s="106">
        <v>21.244338239999998</v>
      </c>
      <c r="AG109" s="107">
        <v>9.0787111599999992</v>
      </c>
      <c r="AH109" s="105">
        <v>1391.6640000000004</v>
      </c>
      <c r="AI109" s="106">
        <v>219.50716271999997</v>
      </c>
      <c r="AJ109" s="107">
        <v>93.709983200000039</v>
      </c>
      <c r="AK109" s="105">
        <v>935.02399999999977</v>
      </c>
      <c r="AL109" s="106">
        <v>147.4813355199999</v>
      </c>
      <c r="AM109" s="107">
        <v>44.506615059999987</v>
      </c>
      <c r="AN109" s="119">
        <v>1227.4159999999999</v>
      </c>
      <c r="AO109" s="118">
        <v>193.6</v>
      </c>
      <c r="AP109" s="107">
        <v>69.370228179999941</v>
      </c>
      <c r="AQ109" s="119">
        <v>2289.2440000000001</v>
      </c>
      <c r="AR109" s="118">
        <v>361.08</v>
      </c>
      <c r="AS109" s="107">
        <v>65.746996219999957</v>
      </c>
      <c r="AT109" s="119">
        <v>2113.9759999999997</v>
      </c>
      <c r="AU109" s="118">
        <v>333.44</v>
      </c>
      <c r="AV109" s="197">
        <v>-81.274720500000015</v>
      </c>
      <c r="AW109" s="199"/>
      <c r="AX109" s="87"/>
      <c r="AY109" s="88"/>
      <c r="AZ109" s="200"/>
      <c r="BA109" s="200"/>
      <c r="BB109" s="200"/>
      <c r="BC109" s="200"/>
      <c r="BD109" s="201"/>
      <c r="BE109" s="199"/>
      <c r="BF109" s="199"/>
    </row>
    <row r="110" spans="1:58" x14ac:dyDescent="0.35">
      <c r="A110" s="175">
        <v>102</v>
      </c>
      <c r="B110" s="112" t="s">
        <v>300</v>
      </c>
      <c r="C110" s="113">
        <v>100</v>
      </c>
      <c r="D110" s="71">
        <v>0.03</v>
      </c>
      <c r="E110" s="71" t="s">
        <v>346</v>
      </c>
      <c r="F110" s="59">
        <v>37617</v>
      </c>
      <c r="G110" s="59">
        <v>39934</v>
      </c>
      <c r="H110" s="73" t="s">
        <v>605</v>
      </c>
      <c r="I110" s="57">
        <f t="shared" si="26"/>
        <v>33463.244900000012</v>
      </c>
      <c r="J110" s="15">
        <f t="shared" si="27"/>
        <v>5278.1576180769998</v>
      </c>
      <c r="K110" s="16">
        <f t="shared" si="28"/>
        <v>0.15772999999999993</v>
      </c>
      <c r="L110" s="17">
        <f t="shared" si="29"/>
        <v>3742.5794332189994</v>
      </c>
      <c r="M110" s="105">
        <v>5537.0817000000015</v>
      </c>
      <c r="N110" s="106">
        <v>873.36389654100003</v>
      </c>
      <c r="O110" s="107">
        <v>585.80851385400024</v>
      </c>
      <c r="P110" s="105">
        <v>3073.5732999999968</v>
      </c>
      <c r="Q110" s="106">
        <v>484.79471660900003</v>
      </c>
      <c r="R110" s="107">
        <v>338.30318338200016</v>
      </c>
      <c r="S110" s="105">
        <v>12262.23520000001</v>
      </c>
      <c r="T110" s="106">
        <v>1934.1223580960011</v>
      </c>
      <c r="U110" s="107">
        <v>1396.2036364399996</v>
      </c>
      <c r="V110" s="105">
        <v>5338.5511999999999</v>
      </c>
      <c r="W110" s="106">
        <v>842.04968077599904</v>
      </c>
      <c r="X110" s="107">
        <v>644.25783548299989</v>
      </c>
      <c r="Y110" s="105">
        <v>6344.8182999999999</v>
      </c>
      <c r="Z110" s="106">
        <v>1000.7681904590003</v>
      </c>
      <c r="AA110" s="107">
        <v>694.73221898799966</v>
      </c>
      <c r="AB110" s="105">
        <v>906.98519999999985</v>
      </c>
      <c r="AC110" s="106">
        <v>143.05877559599998</v>
      </c>
      <c r="AD110" s="107">
        <v>83.274045071999979</v>
      </c>
      <c r="AE110" s="105">
        <v>0</v>
      </c>
      <c r="AF110" s="106">
        <v>0</v>
      </c>
      <c r="AG110" s="107">
        <v>0</v>
      </c>
      <c r="AH110" s="105">
        <v>0</v>
      </c>
      <c r="AI110" s="106">
        <v>0</v>
      </c>
      <c r="AJ110" s="107">
        <v>0</v>
      </c>
      <c r="AK110" s="105">
        <v>0</v>
      </c>
      <c r="AL110" s="106">
        <v>0</v>
      </c>
      <c r="AM110" s="107">
        <v>0</v>
      </c>
      <c r="AN110" s="119">
        <v>0</v>
      </c>
      <c r="AO110" s="118">
        <v>0</v>
      </c>
      <c r="AP110" s="107">
        <v>0</v>
      </c>
      <c r="AQ110" s="119">
        <v>0</v>
      </c>
      <c r="AR110" s="118">
        <v>0</v>
      </c>
      <c r="AS110" s="107">
        <v>0</v>
      </c>
      <c r="AT110" s="119">
        <v>0</v>
      </c>
      <c r="AU110" s="118">
        <v>0</v>
      </c>
      <c r="AV110" s="197">
        <v>0</v>
      </c>
      <c r="AW110" s="199"/>
      <c r="AX110" s="87"/>
      <c r="AY110" s="88"/>
      <c r="AZ110" s="200"/>
      <c r="BA110" s="200"/>
      <c r="BB110" s="200"/>
      <c r="BC110" s="200"/>
      <c r="BD110" s="201"/>
      <c r="BE110" s="199"/>
      <c r="BF110" s="199"/>
    </row>
    <row r="111" spans="1:58" x14ac:dyDescent="0.35">
      <c r="A111" s="175">
        <v>103</v>
      </c>
      <c r="B111" s="112" t="s">
        <v>62</v>
      </c>
      <c r="C111" s="113">
        <v>102</v>
      </c>
      <c r="D111" s="71">
        <v>0.3</v>
      </c>
      <c r="E111" s="71" t="s">
        <v>346</v>
      </c>
      <c r="F111" s="59">
        <v>37575</v>
      </c>
      <c r="G111" s="59">
        <v>39508</v>
      </c>
      <c r="H111" s="73" t="s">
        <v>446</v>
      </c>
      <c r="I111" s="57">
        <f t="shared" si="26"/>
        <v>613871.03592574003</v>
      </c>
      <c r="J111" s="15">
        <f t="shared" si="27"/>
        <v>88311.487050976022</v>
      </c>
      <c r="K111" s="16">
        <f t="shared" si="28"/>
        <v>0.14385999971117558</v>
      </c>
      <c r="L111" s="17">
        <f t="shared" si="29"/>
        <v>33120.553852214878</v>
      </c>
      <c r="M111" s="105">
        <v>69911.998356480006</v>
      </c>
      <c r="N111" s="106">
        <v>10057.540083563206</v>
      </c>
      <c r="O111" s="107">
        <v>6454.6382732193151</v>
      </c>
      <c r="P111" s="105">
        <v>36117.829357440016</v>
      </c>
      <c r="Q111" s="106">
        <v>5195.9109313613162</v>
      </c>
      <c r="R111" s="107">
        <v>3240.3756160995067</v>
      </c>
      <c r="S111" s="105">
        <v>93493.633649280033</v>
      </c>
      <c r="T111" s="106">
        <v>13449.994136785424</v>
      </c>
      <c r="U111" s="107">
        <v>9471.6145473194447</v>
      </c>
      <c r="V111" s="105">
        <v>46242.257015039992</v>
      </c>
      <c r="W111" s="106">
        <v>6652.411094183657</v>
      </c>
      <c r="X111" s="107">
        <v>4743.5496675033046</v>
      </c>
      <c r="Y111" s="105">
        <v>76983.449445120001</v>
      </c>
      <c r="Z111" s="106">
        <v>11074.839037174976</v>
      </c>
      <c r="AA111" s="107">
        <v>7348.3489198506404</v>
      </c>
      <c r="AB111" s="105">
        <v>36320.212337279983</v>
      </c>
      <c r="AC111" s="106">
        <v>5225.0257468411</v>
      </c>
      <c r="AD111" s="107">
        <v>2636.701201157166</v>
      </c>
      <c r="AE111" s="105">
        <v>4546.2057292799991</v>
      </c>
      <c r="AF111" s="106">
        <v>654.01715621422056</v>
      </c>
      <c r="AG111" s="107">
        <v>239.81723681537272</v>
      </c>
      <c r="AH111" s="105">
        <v>9662.6450476800037</v>
      </c>
      <c r="AI111" s="106">
        <v>1390.0681165592446</v>
      </c>
      <c r="AJ111" s="107">
        <v>507.84469923997403</v>
      </c>
      <c r="AK111" s="105">
        <v>23134.093898880008</v>
      </c>
      <c r="AL111" s="106">
        <v>3328.0707482928774</v>
      </c>
      <c r="AM111" s="107">
        <v>489.57620611875785</v>
      </c>
      <c r="AN111" s="119">
        <v>40208.943494380022</v>
      </c>
      <c r="AO111" s="118">
        <v>5784.46</v>
      </c>
      <c r="AP111" s="107">
        <v>1802.5281991087797</v>
      </c>
      <c r="AQ111" s="119">
        <v>113394.3336038399</v>
      </c>
      <c r="AR111" s="118">
        <v>16312.91</v>
      </c>
      <c r="AS111" s="107">
        <v>1791.3751030929989</v>
      </c>
      <c r="AT111" s="119">
        <v>63855.433991039987</v>
      </c>
      <c r="AU111" s="118">
        <v>9186.24</v>
      </c>
      <c r="AV111" s="197">
        <v>-5605.8158173103975</v>
      </c>
      <c r="AW111" s="199"/>
      <c r="AX111" s="87"/>
      <c r="AY111" s="88"/>
      <c r="AZ111" s="200"/>
      <c r="BA111" s="200"/>
      <c r="BB111" s="200"/>
      <c r="BC111" s="200"/>
      <c r="BD111" s="201"/>
      <c r="BE111" s="199"/>
      <c r="BF111" s="199"/>
    </row>
    <row r="112" spans="1:58" x14ac:dyDescent="0.35">
      <c r="A112" s="167">
        <v>104</v>
      </c>
      <c r="B112" s="112" t="s">
        <v>63</v>
      </c>
      <c r="C112" s="113">
        <v>103</v>
      </c>
      <c r="D112" s="71">
        <v>0.38700000000000001</v>
      </c>
      <c r="E112" s="71" t="s">
        <v>346</v>
      </c>
      <c r="F112" s="59">
        <v>35531</v>
      </c>
      <c r="G112" s="59">
        <v>39417</v>
      </c>
      <c r="H112" s="73" t="s">
        <v>447</v>
      </c>
      <c r="I112" s="57">
        <f t="shared" si="26"/>
        <v>1381665.3696000003</v>
      </c>
      <c r="J112" s="15">
        <f t="shared" si="27"/>
        <v>198766.38943161603</v>
      </c>
      <c r="K112" s="16">
        <f t="shared" si="28"/>
        <v>0.14386000677512817</v>
      </c>
      <c r="L112" s="17">
        <f t="shared" si="29"/>
        <v>78842.445644959967</v>
      </c>
      <c r="M112" s="105">
        <v>92938.220800000039</v>
      </c>
      <c r="N112" s="106">
        <v>13370.09244428799</v>
      </c>
      <c r="O112" s="107">
        <v>8562.0545978079936</v>
      </c>
      <c r="P112" s="105">
        <v>67828.41439999998</v>
      </c>
      <c r="Q112" s="106">
        <v>9757.7956955840018</v>
      </c>
      <c r="R112" s="107">
        <v>6033.4948306080005</v>
      </c>
      <c r="S112" s="105">
        <v>204645.13920000006</v>
      </c>
      <c r="T112" s="106">
        <v>29440.249725312035</v>
      </c>
      <c r="U112" s="107">
        <v>20524.828692367973</v>
      </c>
      <c r="V112" s="105">
        <v>153104.73119999992</v>
      </c>
      <c r="W112" s="106">
        <v>22025.646630432009</v>
      </c>
      <c r="X112" s="107">
        <v>15687.213463856006</v>
      </c>
      <c r="Y112" s="105">
        <v>197466.45279999977</v>
      </c>
      <c r="Z112" s="106">
        <v>28407.523899807999</v>
      </c>
      <c r="AA112" s="107">
        <v>18828.451539647995</v>
      </c>
      <c r="AB112" s="105">
        <v>100816.52960000004</v>
      </c>
      <c r="AC112" s="106">
        <v>14503.465948256007</v>
      </c>
      <c r="AD112" s="107">
        <v>7198.1500512159937</v>
      </c>
      <c r="AE112" s="105">
        <v>23899.238400000006</v>
      </c>
      <c r="AF112" s="106">
        <v>3438.1444362240009</v>
      </c>
      <c r="AG112" s="107">
        <v>1308.1281073600007</v>
      </c>
      <c r="AH112" s="105">
        <v>39105.745600000024</v>
      </c>
      <c r="AI112" s="106">
        <v>5625.7525620160068</v>
      </c>
      <c r="AJ112" s="107">
        <v>2074.9678479199988</v>
      </c>
      <c r="AK112" s="105">
        <v>54779.633600000059</v>
      </c>
      <c r="AL112" s="106">
        <v>7880.5980896959954</v>
      </c>
      <c r="AM112" s="107">
        <v>1182.7390692479999</v>
      </c>
      <c r="AN112" s="119">
        <v>85702.318400000004</v>
      </c>
      <c r="AO112" s="118">
        <v>12329.14</v>
      </c>
      <c r="AP112" s="107">
        <v>3773.5788582240016</v>
      </c>
      <c r="AQ112" s="119">
        <v>192397.66560000007</v>
      </c>
      <c r="AR112" s="118">
        <v>27678.33</v>
      </c>
      <c r="AS112" s="107">
        <v>3586.6189949119962</v>
      </c>
      <c r="AT112" s="119">
        <v>168981.28000000029</v>
      </c>
      <c r="AU112" s="118">
        <v>24309.65</v>
      </c>
      <c r="AV112" s="197">
        <v>-9917.780408208002</v>
      </c>
      <c r="AW112" s="199"/>
      <c r="AX112" s="87"/>
      <c r="AY112" s="88"/>
      <c r="AZ112" s="200"/>
      <c r="BA112" s="200"/>
      <c r="BB112" s="200"/>
      <c r="BC112" s="200"/>
      <c r="BD112" s="201"/>
      <c r="BE112" s="199"/>
      <c r="BF112" s="199"/>
    </row>
    <row r="113" spans="1:58" x14ac:dyDescent="0.35">
      <c r="A113" s="175">
        <v>105</v>
      </c>
      <c r="B113" s="112" t="s">
        <v>64</v>
      </c>
      <c r="C113" s="113">
        <v>109</v>
      </c>
      <c r="D113" s="71">
        <v>0.06</v>
      </c>
      <c r="E113" s="71" t="s">
        <v>346</v>
      </c>
      <c r="F113" s="59">
        <v>33970</v>
      </c>
      <c r="G113" s="59">
        <v>40026</v>
      </c>
      <c r="H113" s="73" t="s">
        <v>448</v>
      </c>
      <c r="I113" s="57">
        <f t="shared" si="26"/>
        <v>96244.329629999949</v>
      </c>
      <c r="J113" s="15">
        <f t="shared" si="27"/>
        <v>15180.608166554897</v>
      </c>
      <c r="K113" s="16">
        <f t="shared" si="28"/>
        <v>0.15772989665900283</v>
      </c>
      <c r="L113" s="17">
        <f t="shared" si="29"/>
        <v>6990.2288750888965</v>
      </c>
      <c r="M113" s="105">
        <v>7152.8555999999962</v>
      </c>
      <c r="N113" s="106">
        <v>1128.2199137880013</v>
      </c>
      <c r="O113" s="107">
        <v>760.43936983199944</v>
      </c>
      <c r="P113" s="105">
        <v>6799.9832999999908</v>
      </c>
      <c r="Q113" s="106">
        <v>1072.5613659089993</v>
      </c>
      <c r="R113" s="107">
        <v>735.6762863460001</v>
      </c>
      <c r="S113" s="105">
        <v>16527.395100000002</v>
      </c>
      <c r="T113" s="106">
        <v>2606.8660291230003</v>
      </c>
      <c r="U113" s="107">
        <v>1877.2889731679995</v>
      </c>
      <c r="V113" s="105">
        <v>8486.1491999999907</v>
      </c>
      <c r="W113" s="106">
        <v>1338.5203133159996</v>
      </c>
      <c r="X113" s="107">
        <v>984.43544278499974</v>
      </c>
      <c r="Y113" s="105">
        <v>16981.009499999986</v>
      </c>
      <c r="Z113" s="106">
        <v>2678.4146284349986</v>
      </c>
      <c r="AA113" s="107">
        <v>1826.884962536999</v>
      </c>
      <c r="AB113" s="105">
        <v>5099.9730300000028</v>
      </c>
      <c r="AC113" s="106">
        <v>804.41874602189955</v>
      </c>
      <c r="AD113" s="107">
        <v>434.42986794389981</v>
      </c>
      <c r="AE113" s="105">
        <v>397.09139999999996</v>
      </c>
      <c r="AF113" s="106">
        <v>62.633226522000001</v>
      </c>
      <c r="AG113" s="107">
        <v>30.137500508999999</v>
      </c>
      <c r="AH113" s="105">
        <v>4372.9539000000004</v>
      </c>
      <c r="AI113" s="106">
        <v>689.74601864700003</v>
      </c>
      <c r="AJ113" s="107">
        <v>287.23689828299979</v>
      </c>
      <c r="AK113" s="105">
        <v>4236.9740999999985</v>
      </c>
      <c r="AL113" s="106">
        <v>668.29792479300022</v>
      </c>
      <c r="AM113" s="107">
        <v>148.01682778800006</v>
      </c>
      <c r="AN113" s="119">
        <v>3393.782399999996</v>
      </c>
      <c r="AO113" s="118">
        <v>535.29999999999995</v>
      </c>
      <c r="AP113" s="107">
        <v>190.33223832299993</v>
      </c>
      <c r="AQ113" s="119">
        <v>10099.884899999988</v>
      </c>
      <c r="AR113" s="118">
        <v>1593.05</v>
      </c>
      <c r="AS113" s="107">
        <v>260.04504569400001</v>
      </c>
      <c r="AT113" s="119">
        <v>12696.277200000015</v>
      </c>
      <c r="AU113" s="118">
        <v>2002.58</v>
      </c>
      <c r="AV113" s="197">
        <v>-544.69453812000006</v>
      </c>
      <c r="AW113" s="199"/>
      <c r="AX113" s="87"/>
      <c r="AY113" s="88"/>
      <c r="AZ113" s="200"/>
      <c r="BA113" s="200"/>
      <c r="BB113" s="200"/>
      <c r="BC113" s="200"/>
      <c r="BD113" s="201"/>
      <c r="BE113" s="199"/>
      <c r="BF113" s="199"/>
    </row>
    <row r="114" spans="1:58" x14ac:dyDescent="0.35">
      <c r="A114" s="175">
        <v>106</v>
      </c>
      <c r="B114" s="112" t="s">
        <v>65</v>
      </c>
      <c r="C114" s="113">
        <v>108</v>
      </c>
      <c r="D114" s="71">
        <v>0.13800000000000001</v>
      </c>
      <c r="E114" s="71" t="s">
        <v>346</v>
      </c>
      <c r="F114" s="59">
        <v>36921</v>
      </c>
      <c r="G114" s="59">
        <v>39539</v>
      </c>
      <c r="H114" s="73" t="s">
        <v>449</v>
      </c>
      <c r="I114" s="57">
        <f t="shared" si="26"/>
        <v>448114.30239240016</v>
      </c>
      <c r="J114" s="15">
        <f t="shared" si="27"/>
        <v>69394.976413153141</v>
      </c>
      <c r="K114" s="16">
        <f t="shared" si="28"/>
        <v>0.15485999005759485</v>
      </c>
      <c r="L114" s="17">
        <f t="shared" si="29"/>
        <v>32002.296305718311</v>
      </c>
      <c r="M114" s="105">
        <v>47058.110593200028</v>
      </c>
      <c r="N114" s="106">
        <v>7287.4190064629538</v>
      </c>
      <c r="O114" s="107">
        <v>4811.2871962049958</v>
      </c>
      <c r="P114" s="105">
        <v>37046.904098400017</v>
      </c>
      <c r="Q114" s="106">
        <v>5737.0835686782275</v>
      </c>
      <c r="R114" s="107">
        <v>3546.0016129107339</v>
      </c>
      <c r="S114" s="105">
        <v>55181.018541599973</v>
      </c>
      <c r="T114" s="106">
        <v>8545.33253135218</v>
      </c>
      <c r="U114" s="107">
        <v>6192.6222810226336</v>
      </c>
      <c r="V114" s="105">
        <v>55786.386398400005</v>
      </c>
      <c r="W114" s="106">
        <v>8639.0797976562262</v>
      </c>
      <c r="X114" s="107">
        <v>6157.6081024358873</v>
      </c>
      <c r="Y114" s="105">
        <v>60202.335034800039</v>
      </c>
      <c r="Z114" s="106">
        <v>9322.9336034891257</v>
      </c>
      <c r="AA114" s="107">
        <v>6463.8997918513223</v>
      </c>
      <c r="AB114" s="105">
        <v>31841.043544800024</v>
      </c>
      <c r="AC114" s="106">
        <v>4930.9040033477331</v>
      </c>
      <c r="AD114" s="107">
        <v>2643.5455756731008</v>
      </c>
      <c r="AE114" s="105">
        <v>10341.585449999997</v>
      </c>
      <c r="AF114" s="106">
        <v>1601.4979227870008</v>
      </c>
      <c r="AG114" s="107">
        <v>698.16526889180375</v>
      </c>
      <c r="AH114" s="105">
        <v>12701.163132000012</v>
      </c>
      <c r="AI114" s="106">
        <v>1966.9021226215191</v>
      </c>
      <c r="AJ114" s="107">
        <v>835.44911549391531</v>
      </c>
      <c r="AK114" s="105">
        <v>19395.930884399979</v>
      </c>
      <c r="AL114" s="106">
        <v>3003.6538567581842</v>
      </c>
      <c r="AM114" s="107">
        <v>663.28684172477938</v>
      </c>
      <c r="AN114" s="119">
        <v>18755.602714799999</v>
      </c>
      <c r="AO114" s="118">
        <v>2904.49</v>
      </c>
      <c r="AP114" s="107">
        <v>962.88577656465588</v>
      </c>
      <c r="AQ114" s="119">
        <v>55089.289306800056</v>
      </c>
      <c r="AR114" s="118">
        <v>8531.1299999999992</v>
      </c>
      <c r="AS114" s="107">
        <v>1277.8159310670594</v>
      </c>
      <c r="AT114" s="119">
        <v>44714.932693200011</v>
      </c>
      <c r="AU114" s="118">
        <v>6924.55</v>
      </c>
      <c r="AV114" s="197">
        <v>-2250.2711881225814</v>
      </c>
      <c r="AW114" s="199"/>
      <c r="AX114" s="87"/>
      <c r="AY114" s="88"/>
      <c r="AZ114" s="200"/>
      <c r="BA114" s="200"/>
      <c r="BB114" s="200"/>
      <c r="BC114" s="200"/>
      <c r="BD114" s="201"/>
      <c r="BE114" s="199"/>
      <c r="BF114" s="199"/>
    </row>
    <row r="115" spans="1:58" x14ac:dyDescent="0.35">
      <c r="A115" s="167">
        <v>107</v>
      </c>
      <c r="B115" s="112" t="s">
        <v>66</v>
      </c>
      <c r="C115" s="113">
        <v>111</v>
      </c>
      <c r="D115" s="71">
        <v>0.04</v>
      </c>
      <c r="E115" s="71" t="s">
        <v>346</v>
      </c>
      <c r="F115" s="59">
        <v>36504</v>
      </c>
      <c r="G115" s="59">
        <v>39934</v>
      </c>
      <c r="H115" s="73" t="s">
        <v>450</v>
      </c>
      <c r="I115" s="57">
        <f t="shared" si="26"/>
        <v>121702.22500000003</v>
      </c>
      <c r="J115" s="15">
        <f t="shared" si="27"/>
        <v>19196.095250249989</v>
      </c>
      <c r="K115" s="16">
        <f t="shared" si="28"/>
        <v>0.15773002712357959</v>
      </c>
      <c r="L115" s="17">
        <f t="shared" si="29"/>
        <v>8801.96876075</v>
      </c>
      <c r="M115" s="105">
        <v>15709.850000000002</v>
      </c>
      <c r="N115" s="106">
        <v>2477.9146404999951</v>
      </c>
      <c r="O115" s="107">
        <v>1652.3294887500008</v>
      </c>
      <c r="P115" s="105">
        <v>8513.2749999999978</v>
      </c>
      <c r="Q115" s="106">
        <v>1342.7988657499989</v>
      </c>
      <c r="R115" s="107">
        <v>862.81463600000018</v>
      </c>
      <c r="S115" s="105">
        <v>20200.600000000013</v>
      </c>
      <c r="T115" s="106">
        <v>3186.2406379999979</v>
      </c>
      <c r="U115" s="107">
        <v>2310.4940930000012</v>
      </c>
      <c r="V115" s="105">
        <v>14256.625000000013</v>
      </c>
      <c r="W115" s="106">
        <v>2248.6974612499998</v>
      </c>
      <c r="X115" s="107">
        <v>1657.7923647500002</v>
      </c>
      <c r="Y115" s="105">
        <v>11806.650000000001</v>
      </c>
      <c r="Z115" s="106">
        <v>1862.2629044999987</v>
      </c>
      <c r="AA115" s="107">
        <v>1305.8463485000004</v>
      </c>
      <c r="AB115" s="105">
        <v>618.62500000000011</v>
      </c>
      <c r="AC115" s="106">
        <v>97.575721250000001</v>
      </c>
      <c r="AD115" s="107">
        <v>59.562889750000004</v>
      </c>
      <c r="AE115" s="105">
        <v>0</v>
      </c>
      <c r="AF115" s="106">
        <v>0</v>
      </c>
      <c r="AG115" s="107">
        <v>0</v>
      </c>
      <c r="AH115" s="105">
        <v>2917.0749999999998</v>
      </c>
      <c r="AI115" s="106">
        <v>460.11023975000001</v>
      </c>
      <c r="AJ115" s="107">
        <v>178.93100700000008</v>
      </c>
      <c r="AK115" s="105">
        <v>2573.2249999999999</v>
      </c>
      <c r="AL115" s="106">
        <v>405.87477924999996</v>
      </c>
      <c r="AM115" s="107">
        <v>103.99817449999999</v>
      </c>
      <c r="AN115" s="119">
        <v>11862.874999999996</v>
      </c>
      <c r="AO115" s="118">
        <v>1871.13</v>
      </c>
      <c r="AP115" s="107">
        <v>660.25168749999978</v>
      </c>
      <c r="AQ115" s="119">
        <v>17958.399999999998</v>
      </c>
      <c r="AR115" s="118">
        <v>2832.58</v>
      </c>
      <c r="AS115" s="107">
        <v>588.71350399999983</v>
      </c>
      <c r="AT115" s="119">
        <v>15285.025000000001</v>
      </c>
      <c r="AU115" s="118">
        <v>2410.91</v>
      </c>
      <c r="AV115" s="197">
        <v>-578.76543299999992</v>
      </c>
      <c r="AW115" s="199"/>
      <c r="AX115" s="87"/>
      <c r="AY115" s="88"/>
      <c r="AZ115" s="200"/>
      <c r="BA115" s="200"/>
      <c r="BB115" s="200"/>
      <c r="BC115" s="200"/>
      <c r="BD115" s="201"/>
      <c r="BE115" s="199"/>
      <c r="BF115" s="199"/>
    </row>
    <row r="116" spans="1:58" x14ac:dyDescent="0.35">
      <c r="A116" s="175">
        <v>108</v>
      </c>
      <c r="B116" s="112" t="s">
        <v>301</v>
      </c>
      <c r="C116" s="113">
        <v>350</v>
      </c>
      <c r="D116" s="71">
        <v>0.14499999999999999</v>
      </c>
      <c r="E116" s="71" t="s">
        <v>346</v>
      </c>
      <c r="F116" s="59">
        <v>36902</v>
      </c>
      <c r="G116" s="59">
        <v>39448</v>
      </c>
      <c r="H116" s="73" t="s">
        <v>451</v>
      </c>
      <c r="I116" s="57">
        <f t="shared" si="26"/>
        <v>348423.18880000012</v>
      </c>
      <c r="J116" s="15">
        <f t="shared" si="27"/>
        <v>51448.169392704003</v>
      </c>
      <c r="K116" s="16">
        <f t="shared" si="28"/>
        <v>0.14766000383010094</v>
      </c>
      <c r="L116" s="17">
        <f t="shared" si="29"/>
        <v>18461.758990912011</v>
      </c>
      <c r="M116" s="105">
        <v>29617.311200000007</v>
      </c>
      <c r="N116" s="106">
        <v>4373.292171791998</v>
      </c>
      <c r="O116" s="107">
        <v>2787.3064572400012</v>
      </c>
      <c r="P116" s="105">
        <v>27988.430400000005</v>
      </c>
      <c r="Q116" s="106">
        <v>4132.7716328640035</v>
      </c>
      <c r="R116" s="107">
        <v>2485.06924592</v>
      </c>
      <c r="S116" s="105">
        <v>41154.792800000061</v>
      </c>
      <c r="T116" s="106">
        <v>6076.9167048479958</v>
      </c>
      <c r="U116" s="107">
        <v>4304.3282963999973</v>
      </c>
      <c r="V116" s="105">
        <v>42750.556000000026</v>
      </c>
      <c r="W116" s="106">
        <v>6312.5470989599971</v>
      </c>
      <c r="X116" s="107">
        <v>4464.8022796000096</v>
      </c>
      <c r="Y116" s="105">
        <v>32270.394400000016</v>
      </c>
      <c r="Z116" s="106">
        <v>4765.0464371039998</v>
      </c>
      <c r="AA116" s="107">
        <v>3200.1955163279995</v>
      </c>
      <c r="AB116" s="105">
        <v>14577.291200000014</v>
      </c>
      <c r="AC116" s="106">
        <v>2152.4828185919996</v>
      </c>
      <c r="AD116" s="107">
        <v>1080.5472563439998</v>
      </c>
      <c r="AE116" s="105">
        <v>1310.4024000000002</v>
      </c>
      <c r="AF116" s="106">
        <v>193.49401838400016</v>
      </c>
      <c r="AG116" s="107">
        <v>73.074668984000027</v>
      </c>
      <c r="AH116" s="105">
        <v>6549.076</v>
      </c>
      <c r="AI116" s="106">
        <v>967.03656216000059</v>
      </c>
      <c r="AJ116" s="107">
        <v>348.00680019200047</v>
      </c>
      <c r="AK116" s="105">
        <v>20977.799999999988</v>
      </c>
      <c r="AL116" s="106">
        <v>3097.5819480000032</v>
      </c>
      <c r="AM116" s="107">
        <v>491.69510725600037</v>
      </c>
      <c r="AN116" s="119">
        <v>26220.612000000012</v>
      </c>
      <c r="AO116" s="118">
        <v>3871.74</v>
      </c>
      <c r="AP116" s="107">
        <v>1097.9702479599998</v>
      </c>
      <c r="AQ116" s="119">
        <v>51690.030400000011</v>
      </c>
      <c r="AR116" s="118">
        <v>7632.55</v>
      </c>
      <c r="AS116" s="107">
        <v>976.91196903200046</v>
      </c>
      <c r="AT116" s="119">
        <v>53316.491999999998</v>
      </c>
      <c r="AU116" s="118">
        <v>7872.71</v>
      </c>
      <c r="AV116" s="197">
        <v>-2848.1488543439964</v>
      </c>
      <c r="AW116" s="199"/>
      <c r="AX116" s="87"/>
      <c r="AY116" s="88"/>
      <c r="AZ116" s="200"/>
      <c r="BA116" s="200"/>
      <c r="BB116" s="200"/>
      <c r="BC116" s="200"/>
      <c r="BD116" s="201"/>
      <c r="BE116" s="199"/>
      <c r="BF116" s="199"/>
    </row>
    <row r="117" spans="1:58" x14ac:dyDescent="0.35">
      <c r="A117" s="175">
        <v>109</v>
      </c>
      <c r="B117" s="112" t="s">
        <v>303</v>
      </c>
      <c r="C117" s="113">
        <v>349</v>
      </c>
      <c r="D117" s="71">
        <v>0.14000000000000001</v>
      </c>
      <c r="E117" s="71" t="s">
        <v>346</v>
      </c>
      <c r="F117" s="59">
        <v>35748</v>
      </c>
      <c r="G117" s="59">
        <v>39387</v>
      </c>
      <c r="H117" s="73" t="s">
        <v>452</v>
      </c>
      <c r="I117" s="57">
        <f t="shared" si="26"/>
        <v>184194.97425390003</v>
      </c>
      <c r="J117" s="15">
        <f t="shared" si="27"/>
        <v>28841.248993159992</v>
      </c>
      <c r="K117" s="16">
        <f t="shared" si="28"/>
        <v>0.15657999959002317</v>
      </c>
      <c r="L117" s="17">
        <f t="shared" si="29"/>
        <v>11043.892585399975</v>
      </c>
      <c r="M117" s="105">
        <v>14452.28399999998</v>
      </c>
      <c r="N117" s="106">
        <v>2262.93862872</v>
      </c>
      <c r="O117" s="107">
        <v>1495.411691160002</v>
      </c>
      <c r="P117" s="105">
        <v>16912.95000000003</v>
      </c>
      <c r="Q117" s="106">
        <v>2648.229710999999</v>
      </c>
      <c r="R117" s="107">
        <v>1831.7564918999997</v>
      </c>
      <c r="S117" s="105">
        <v>22703.19000000001</v>
      </c>
      <c r="T117" s="106">
        <v>3554.8654901999926</v>
      </c>
      <c r="U117" s="107">
        <v>2540.4135289200008</v>
      </c>
      <c r="V117" s="105">
        <v>9831.5880000000143</v>
      </c>
      <c r="W117" s="106">
        <v>1539.430049040001</v>
      </c>
      <c r="X117" s="107">
        <v>1103.5898116199999</v>
      </c>
      <c r="Y117" s="105">
        <v>8301.4739999999947</v>
      </c>
      <c r="Z117" s="106">
        <v>1299.8447989199988</v>
      </c>
      <c r="AA117" s="107">
        <v>881.12488715999939</v>
      </c>
      <c r="AB117" s="105">
        <v>4039.9800000000027</v>
      </c>
      <c r="AC117" s="106">
        <v>632.58006839999916</v>
      </c>
      <c r="AD117" s="107">
        <v>341.1298286399998</v>
      </c>
      <c r="AE117" s="105">
        <v>1704.2399999999993</v>
      </c>
      <c r="AF117" s="106">
        <v>266.84989919999941</v>
      </c>
      <c r="AG117" s="107">
        <v>119.43127145999993</v>
      </c>
      <c r="AH117" s="105">
        <v>19803.894</v>
      </c>
      <c r="AI117" s="106">
        <v>3100.893722520002</v>
      </c>
      <c r="AJ117" s="107">
        <v>1284.7515142799998</v>
      </c>
      <c r="AK117" s="105">
        <v>6996.4019999999937</v>
      </c>
      <c r="AL117" s="106">
        <v>1095.496625159999</v>
      </c>
      <c r="AM117" s="107">
        <v>263.34946289999999</v>
      </c>
      <c r="AN117" s="119">
        <v>17041.142253899994</v>
      </c>
      <c r="AO117" s="118">
        <v>2668.3</v>
      </c>
      <c r="AP117" s="107">
        <v>980.9674005799726</v>
      </c>
      <c r="AQ117" s="119">
        <v>34617.138000000014</v>
      </c>
      <c r="AR117" s="118">
        <v>5420.35</v>
      </c>
      <c r="AS117" s="107">
        <v>1111.9769850600003</v>
      </c>
      <c r="AT117" s="119">
        <v>27790.692000000003</v>
      </c>
      <c r="AU117" s="118">
        <v>4351.47</v>
      </c>
      <c r="AV117" s="197">
        <v>-910.01028828000028</v>
      </c>
      <c r="AW117" s="199"/>
      <c r="AX117" s="87"/>
      <c r="AY117" s="88"/>
      <c r="AZ117" s="200"/>
      <c r="BA117" s="200"/>
      <c r="BB117" s="200"/>
      <c r="BC117" s="200"/>
      <c r="BD117" s="201"/>
      <c r="BE117" s="199"/>
      <c r="BF117" s="199"/>
    </row>
    <row r="118" spans="1:58" x14ac:dyDescent="0.35">
      <c r="A118" s="167">
        <v>110</v>
      </c>
      <c r="B118" s="112" t="s">
        <v>302</v>
      </c>
      <c r="C118" s="113">
        <v>348</v>
      </c>
      <c r="D118" s="71">
        <v>9.7000000000000003E-2</v>
      </c>
      <c r="E118" s="71" t="s">
        <v>346</v>
      </c>
      <c r="F118" s="59">
        <v>36269</v>
      </c>
      <c r="G118" s="59">
        <v>39387</v>
      </c>
      <c r="H118" s="73" t="s">
        <v>453</v>
      </c>
      <c r="I118" s="57">
        <f t="shared" ref="I118:I145" si="34">M118+P118+S118+V118+Y118+AB118+AE118+AH118+AK118+AN118+AQ118+AT118</f>
        <v>151973.70497999998</v>
      </c>
      <c r="J118" s="15">
        <f t="shared" ref="J118:J145" si="35">N118+Q118+T118+W118+Z118+AC118+AF118+AI118+AL118+AO118+AR118+AU118</f>
        <v>23796.040324950394</v>
      </c>
      <c r="K118" s="16">
        <f t="shared" si="28"/>
        <v>0.15657998420241184</v>
      </c>
      <c r="L118" s="17">
        <f t="shared" ref="L118:L145" si="36">O118+R118+U118+X118+AA118+AD118+AG118+AJ118+AM118+AP118+AS118+AV118</f>
        <v>9091.5411223919946</v>
      </c>
      <c r="M118" s="105">
        <v>13817.896799999988</v>
      </c>
      <c r="N118" s="106">
        <v>2163.6062809440018</v>
      </c>
      <c r="O118" s="107">
        <v>1409.8674663659992</v>
      </c>
      <c r="P118" s="105">
        <v>12999.959399999985</v>
      </c>
      <c r="Q118" s="106">
        <v>2035.5336428519963</v>
      </c>
      <c r="R118" s="107">
        <v>1393.2668789939996</v>
      </c>
      <c r="S118" s="105">
        <v>20200.493399999999</v>
      </c>
      <c r="T118" s="106">
        <v>3162.9932565719964</v>
      </c>
      <c r="U118" s="107">
        <v>2236.7542095689996</v>
      </c>
      <c r="V118" s="105">
        <v>8175.1713000000054</v>
      </c>
      <c r="W118" s="106">
        <v>1280.0683221539989</v>
      </c>
      <c r="X118" s="107">
        <v>925.19763209099926</v>
      </c>
      <c r="Y118" s="105">
        <v>6936.3917999999994</v>
      </c>
      <c r="Z118" s="106">
        <v>1086.1002280440005</v>
      </c>
      <c r="AA118" s="107">
        <v>732.2034038190003</v>
      </c>
      <c r="AB118" s="105">
        <v>3471.9447000000027</v>
      </c>
      <c r="AC118" s="106">
        <v>543.63710112600006</v>
      </c>
      <c r="AD118" s="107">
        <v>281.22026088899975</v>
      </c>
      <c r="AE118" s="105">
        <v>1109.9680800000001</v>
      </c>
      <c r="AF118" s="106">
        <v>173.79880196640002</v>
      </c>
      <c r="AG118" s="107">
        <v>86.261043141000073</v>
      </c>
      <c r="AH118" s="105">
        <v>16446.897300000001</v>
      </c>
      <c r="AI118" s="106">
        <v>2575.2551792339973</v>
      </c>
      <c r="AJ118" s="107">
        <v>1051.2078820949994</v>
      </c>
      <c r="AK118" s="105">
        <v>3346.580100000001</v>
      </c>
      <c r="AL118" s="106">
        <v>524.00751205800077</v>
      </c>
      <c r="AM118" s="107">
        <v>131.47575368699995</v>
      </c>
      <c r="AN118" s="119">
        <v>13551.605700000007</v>
      </c>
      <c r="AO118" s="118">
        <v>2121.91</v>
      </c>
      <c r="AP118" s="107">
        <v>839.6822695019996</v>
      </c>
      <c r="AQ118" s="119">
        <v>29742.773399999998</v>
      </c>
      <c r="AR118" s="118">
        <v>4657.12</v>
      </c>
      <c r="AS118" s="107">
        <v>801.55531997399908</v>
      </c>
      <c r="AT118" s="119">
        <v>22174.022999999979</v>
      </c>
      <c r="AU118" s="118">
        <v>3472.01</v>
      </c>
      <c r="AV118" s="197">
        <v>-797.15099773500117</v>
      </c>
      <c r="AW118" s="199"/>
      <c r="AX118" s="87"/>
      <c r="AY118" s="88"/>
      <c r="AZ118" s="200"/>
      <c r="BA118" s="200"/>
      <c r="BB118" s="200"/>
      <c r="BC118" s="200"/>
      <c r="BD118" s="201"/>
      <c r="BE118" s="199"/>
      <c r="BF118" s="199"/>
    </row>
    <row r="119" spans="1:58" x14ac:dyDescent="0.35">
      <c r="A119" s="175">
        <v>111</v>
      </c>
      <c r="B119" s="112" t="s">
        <v>304</v>
      </c>
      <c r="C119" s="113">
        <v>351</v>
      </c>
      <c r="D119" s="71">
        <v>5.5E-2</v>
      </c>
      <c r="E119" s="71" t="s">
        <v>346</v>
      </c>
      <c r="F119" s="59">
        <v>37244</v>
      </c>
      <c r="G119" s="59">
        <v>39479</v>
      </c>
      <c r="H119" s="73" t="s">
        <v>454</v>
      </c>
      <c r="I119" s="57">
        <f t="shared" si="34"/>
        <v>0</v>
      </c>
      <c r="J119" s="15">
        <f t="shared" si="35"/>
        <v>0</v>
      </c>
      <c r="K119" s="16" t="e">
        <f t="shared" si="28"/>
        <v>#DIV/0!</v>
      </c>
      <c r="L119" s="17">
        <f t="shared" si="36"/>
        <v>0</v>
      </c>
      <c r="M119" s="105">
        <v>0</v>
      </c>
      <c r="N119" s="106">
        <v>0</v>
      </c>
      <c r="O119" s="107">
        <v>0</v>
      </c>
      <c r="P119" s="105">
        <v>0</v>
      </c>
      <c r="Q119" s="106">
        <v>0</v>
      </c>
      <c r="R119" s="107">
        <v>0</v>
      </c>
      <c r="S119" s="105">
        <v>0</v>
      </c>
      <c r="T119" s="106">
        <v>0</v>
      </c>
      <c r="U119" s="107">
        <v>0</v>
      </c>
      <c r="V119" s="105">
        <v>0</v>
      </c>
      <c r="W119" s="106">
        <v>0</v>
      </c>
      <c r="X119" s="107">
        <v>0</v>
      </c>
      <c r="Y119" s="105">
        <v>0</v>
      </c>
      <c r="Z119" s="106">
        <v>0</v>
      </c>
      <c r="AA119" s="107">
        <v>0</v>
      </c>
      <c r="AB119" s="105">
        <v>0</v>
      </c>
      <c r="AC119" s="106">
        <v>0</v>
      </c>
      <c r="AD119" s="107">
        <v>0</v>
      </c>
      <c r="AE119" s="105">
        <v>0</v>
      </c>
      <c r="AF119" s="106">
        <v>0</v>
      </c>
      <c r="AG119" s="107">
        <v>0</v>
      </c>
      <c r="AH119" s="105">
        <v>0</v>
      </c>
      <c r="AI119" s="106">
        <v>0</v>
      </c>
      <c r="AJ119" s="107">
        <v>0</v>
      </c>
      <c r="AK119" s="105">
        <v>0</v>
      </c>
      <c r="AL119" s="106">
        <v>0</v>
      </c>
      <c r="AM119" s="107">
        <v>0</v>
      </c>
      <c r="AN119" s="119">
        <v>0</v>
      </c>
      <c r="AO119" s="118">
        <v>0</v>
      </c>
      <c r="AP119" s="107">
        <v>0</v>
      </c>
      <c r="AQ119" s="119">
        <v>0</v>
      </c>
      <c r="AR119" s="118">
        <v>0</v>
      </c>
      <c r="AS119" s="107">
        <v>0</v>
      </c>
      <c r="AT119" s="119">
        <v>0</v>
      </c>
      <c r="AU119" s="118">
        <v>0</v>
      </c>
      <c r="AV119" s="197">
        <v>0</v>
      </c>
      <c r="AW119" s="199"/>
      <c r="AX119" s="87"/>
      <c r="AY119" s="88"/>
      <c r="AZ119" s="200"/>
      <c r="BA119" s="200"/>
      <c r="BB119" s="200"/>
      <c r="BC119" s="200"/>
      <c r="BD119" s="201"/>
      <c r="BE119" s="199"/>
      <c r="BF119" s="199"/>
    </row>
    <row r="120" spans="1:58" x14ac:dyDescent="0.35">
      <c r="A120" s="175">
        <v>112</v>
      </c>
      <c r="B120" s="112" t="s">
        <v>67</v>
      </c>
      <c r="C120" s="113">
        <v>117</v>
      </c>
      <c r="D120" s="71">
        <v>0.189</v>
      </c>
      <c r="E120" s="71" t="s">
        <v>346</v>
      </c>
      <c r="F120" s="59">
        <v>35846</v>
      </c>
      <c r="G120" s="59">
        <v>39995</v>
      </c>
      <c r="H120" s="73" t="s">
        <v>455</v>
      </c>
      <c r="I120" s="57">
        <f t="shared" si="34"/>
        <v>497194.30253999989</v>
      </c>
      <c r="J120" s="15">
        <f t="shared" si="35"/>
        <v>76016.037811505172</v>
      </c>
      <c r="K120" s="16">
        <f t="shared" si="28"/>
        <v>0.15289000180244339</v>
      </c>
      <c r="L120" s="17">
        <f t="shared" si="36"/>
        <v>31670.362283430008</v>
      </c>
      <c r="M120" s="105">
        <v>40799.339099999976</v>
      </c>
      <c r="N120" s="106">
        <v>6237.8109549989995</v>
      </c>
      <c r="O120" s="107">
        <v>4226.874378877802</v>
      </c>
      <c r="P120" s="105">
        <v>28751.721959999977</v>
      </c>
      <c r="Q120" s="106">
        <v>4395.8507704643953</v>
      </c>
      <c r="R120" s="107">
        <v>2787.3312195143999</v>
      </c>
      <c r="S120" s="105">
        <v>64090.778699999966</v>
      </c>
      <c r="T120" s="106">
        <v>9798.8391554429927</v>
      </c>
      <c r="U120" s="107">
        <v>7025.4071282225941</v>
      </c>
      <c r="V120" s="105">
        <v>54115.719840000027</v>
      </c>
      <c r="W120" s="106">
        <v>8273.752406337604</v>
      </c>
      <c r="X120" s="107">
        <v>6157.8222277337991</v>
      </c>
      <c r="Y120" s="105">
        <v>80516.282340000005</v>
      </c>
      <c r="Z120" s="106">
        <v>12310.134406962587</v>
      </c>
      <c r="AA120" s="107">
        <v>8371.8915377604117</v>
      </c>
      <c r="AB120" s="105">
        <v>27396.145919999988</v>
      </c>
      <c r="AC120" s="106">
        <v>4188.5967497088022</v>
      </c>
      <c r="AD120" s="107">
        <v>2252.6383702212011</v>
      </c>
      <c r="AE120" s="105">
        <v>5694.6349199999986</v>
      </c>
      <c r="AF120" s="106">
        <v>870.65273291879998</v>
      </c>
      <c r="AG120" s="107">
        <v>320.66147165519942</v>
      </c>
      <c r="AH120" s="105">
        <v>6805.9344600000031</v>
      </c>
      <c r="AI120" s="106">
        <v>1040.5593195893998</v>
      </c>
      <c r="AJ120" s="107">
        <v>397.70028628200021</v>
      </c>
      <c r="AK120" s="105">
        <v>14372.629440000013</v>
      </c>
      <c r="AL120" s="106">
        <v>2197.431315081601</v>
      </c>
      <c r="AM120" s="107">
        <v>449.88345561120002</v>
      </c>
      <c r="AN120" s="119">
        <v>23117.597100000003</v>
      </c>
      <c r="AO120" s="118">
        <v>3534.45</v>
      </c>
      <c r="AP120" s="107">
        <v>1181.6831726231999</v>
      </c>
      <c r="AQ120" s="119">
        <v>89717.04611999997</v>
      </c>
      <c r="AR120" s="118">
        <v>13716.84</v>
      </c>
      <c r="AS120" s="107">
        <v>2107.2350877785975</v>
      </c>
      <c r="AT120" s="119">
        <v>61816.47264</v>
      </c>
      <c r="AU120" s="118">
        <v>9451.1200000000008</v>
      </c>
      <c r="AV120" s="197">
        <v>-3608.7660528504034</v>
      </c>
      <c r="AW120" s="199"/>
      <c r="AX120" s="87"/>
      <c r="AY120" s="88"/>
      <c r="AZ120" s="200"/>
      <c r="BA120" s="200"/>
      <c r="BB120" s="200"/>
      <c r="BC120" s="200"/>
      <c r="BD120" s="201"/>
      <c r="BE120" s="199"/>
      <c r="BF120" s="199"/>
    </row>
    <row r="121" spans="1:58" x14ac:dyDescent="0.35">
      <c r="A121" s="167">
        <v>113</v>
      </c>
      <c r="B121" s="112" t="s">
        <v>68</v>
      </c>
      <c r="C121" s="113">
        <v>118</v>
      </c>
      <c r="D121" s="71">
        <v>0.2</v>
      </c>
      <c r="E121" s="71" t="s">
        <v>346</v>
      </c>
      <c r="F121" s="59">
        <v>37613</v>
      </c>
      <c r="G121" s="59">
        <v>39630</v>
      </c>
      <c r="H121" s="73" t="s">
        <v>456</v>
      </c>
      <c r="I121" s="57">
        <f t="shared" si="34"/>
        <v>515118.90000000031</v>
      </c>
      <c r="J121" s="15">
        <f t="shared" si="35"/>
        <v>70097.380117999986</v>
      </c>
      <c r="K121" s="16">
        <f t="shared" si="28"/>
        <v>0.13608000039990756</v>
      </c>
      <c r="L121" s="17">
        <f t="shared" si="36"/>
        <v>22573.58111575001</v>
      </c>
      <c r="M121" s="105">
        <v>50905.725000000057</v>
      </c>
      <c r="N121" s="106">
        <v>6927.2510580000007</v>
      </c>
      <c r="O121" s="107">
        <v>4242.0843694999994</v>
      </c>
      <c r="P121" s="105">
        <v>25135.174999999977</v>
      </c>
      <c r="Q121" s="106">
        <v>3420.3946139999971</v>
      </c>
      <c r="R121" s="107">
        <v>2118.4460814999979</v>
      </c>
      <c r="S121" s="105">
        <v>66435.850000000049</v>
      </c>
      <c r="T121" s="106">
        <v>9040.5904679999967</v>
      </c>
      <c r="U121" s="107">
        <v>6092.7084792500009</v>
      </c>
      <c r="V121" s="105">
        <v>45633.60000000002</v>
      </c>
      <c r="W121" s="106">
        <v>6209.820287999999</v>
      </c>
      <c r="X121" s="107">
        <v>4334.1813812500041</v>
      </c>
      <c r="Y121" s="105">
        <v>46920.300000000017</v>
      </c>
      <c r="Z121" s="106">
        <v>6384.9144239999978</v>
      </c>
      <c r="AA121" s="107">
        <v>4115.4640810000001</v>
      </c>
      <c r="AB121" s="105">
        <v>9232.7749999999996</v>
      </c>
      <c r="AC121" s="106">
        <v>1256.3960219999994</v>
      </c>
      <c r="AD121" s="107">
        <v>538.9395102499999</v>
      </c>
      <c r="AE121" s="105">
        <v>4387.4749999999967</v>
      </c>
      <c r="AF121" s="106">
        <v>597.04759800000011</v>
      </c>
      <c r="AG121" s="107">
        <v>186.59022175000001</v>
      </c>
      <c r="AH121" s="105">
        <v>30165.674999999999</v>
      </c>
      <c r="AI121" s="106">
        <v>4104.9450539999998</v>
      </c>
      <c r="AJ121" s="107">
        <v>1348.5589665000007</v>
      </c>
      <c r="AK121" s="105">
        <v>22677.4</v>
      </c>
      <c r="AL121" s="106">
        <v>3085.9405919999967</v>
      </c>
      <c r="AM121" s="107">
        <v>440.18687125000014</v>
      </c>
      <c r="AN121" s="119">
        <v>59911.275000000009</v>
      </c>
      <c r="AO121" s="118">
        <v>8152.73</v>
      </c>
      <c r="AP121" s="107">
        <v>2273.7242650000017</v>
      </c>
      <c r="AQ121" s="119">
        <v>102155.8750000001</v>
      </c>
      <c r="AR121" s="118">
        <v>13901.37</v>
      </c>
      <c r="AS121" s="107">
        <v>669.14141025000072</v>
      </c>
      <c r="AT121" s="119">
        <v>51557.775000000031</v>
      </c>
      <c r="AU121" s="118">
        <v>7015.98</v>
      </c>
      <c r="AV121" s="197">
        <v>-3786.4445217499974</v>
      </c>
      <c r="AW121" s="199"/>
      <c r="AX121" s="87"/>
      <c r="AY121" s="88"/>
      <c r="AZ121" s="200"/>
      <c r="BA121" s="200"/>
      <c r="BB121" s="200"/>
      <c r="BC121" s="200"/>
      <c r="BD121" s="201"/>
      <c r="BE121" s="199"/>
      <c r="BF121" s="199"/>
    </row>
    <row r="122" spans="1:58" x14ac:dyDescent="0.35">
      <c r="A122" s="175">
        <v>114</v>
      </c>
      <c r="B122" s="112" t="s">
        <v>213</v>
      </c>
      <c r="C122" s="113">
        <v>122</v>
      </c>
      <c r="D122" s="71">
        <v>0.115</v>
      </c>
      <c r="E122" s="71" t="s">
        <v>346</v>
      </c>
      <c r="F122" s="59">
        <v>37586</v>
      </c>
      <c r="G122" s="59">
        <v>39934</v>
      </c>
      <c r="H122" s="73" t="s">
        <v>606</v>
      </c>
      <c r="I122" s="57">
        <f t="shared" si="34"/>
        <v>51811.541999999994</v>
      </c>
      <c r="J122" s="15">
        <f t="shared" si="35"/>
        <v>6400.1567728600021</v>
      </c>
      <c r="K122" s="16">
        <f t="shared" si="28"/>
        <v>0.12352762581086668</v>
      </c>
      <c r="L122" s="17">
        <f t="shared" si="36"/>
        <v>3977.6886159200017</v>
      </c>
      <c r="M122" s="105">
        <v>10599.351999999999</v>
      </c>
      <c r="N122" s="106">
        <v>1508.6057701599993</v>
      </c>
      <c r="O122" s="107">
        <v>947.47594036500016</v>
      </c>
      <c r="P122" s="105">
        <v>12225.111999999997</v>
      </c>
      <c r="Q122" s="106">
        <v>1740.0001909600005</v>
      </c>
      <c r="R122" s="107">
        <v>1151.7499069100011</v>
      </c>
      <c r="S122" s="105">
        <v>23330.467999999997</v>
      </c>
      <c r="T122" s="106">
        <v>3320.625510440002</v>
      </c>
      <c r="U122" s="107">
        <v>2261.9109529600005</v>
      </c>
      <c r="V122" s="105">
        <v>5656.61</v>
      </c>
      <c r="W122" s="106">
        <v>805.10530129999984</v>
      </c>
      <c r="X122" s="107">
        <v>590.7318156849999</v>
      </c>
      <c r="Y122" s="105">
        <v>0</v>
      </c>
      <c r="Z122" s="106">
        <v>-974.18</v>
      </c>
      <c r="AA122" s="107">
        <v>-974.18</v>
      </c>
      <c r="AB122" s="105">
        <v>0</v>
      </c>
      <c r="AC122" s="106">
        <v>0</v>
      </c>
      <c r="AD122" s="107">
        <v>0</v>
      </c>
      <c r="AE122" s="105">
        <v>0</v>
      </c>
      <c r="AF122" s="106">
        <v>0</v>
      </c>
      <c r="AG122" s="107">
        <v>0</v>
      </c>
      <c r="AH122" s="105">
        <v>0</v>
      </c>
      <c r="AI122" s="106">
        <v>0</v>
      </c>
      <c r="AJ122" s="107">
        <v>0</v>
      </c>
      <c r="AK122" s="105">
        <v>0</v>
      </c>
      <c r="AL122" s="106">
        <v>0</v>
      </c>
      <c r="AM122" s="107">
        <v>0</v>
      </c>
      <c r="AN122" s="119">
        <v>0</v>
      </c>
      <c r="AO122" s="118">
        <v>0</v>
      </c>
      <c r="AP122" s="107">
        <v>0</v>
      </c>
      <c r="AQ122" s="119">
        <v>0</v>
      </c>
      <c r="AR122" s="118">
        <v>0</v>
      </c>
      <c r="AS122" s="107">
        <v>0</v>
      </c>
      <c r="AT122" s="119">
        <v>0</v>
      </c>
      <c r="AU122" s="118">
        <v>0</v>
      </c>
      <c r="AV122" s="197">
        <v>0</v>
      </c>
      <c r="AW122" s="199"/>
      <c r="AX122" s="87"/>
      <c r="AY122" s="88"/>
      <c r="AZ122" s="200"/>
      <c r="BA122" s="200"/>
      <c r="BB122" s="200"/>
      <c r="BC122" s="200"/>
      <c r="BD122" s="201"/>
      <c r="BE122" s="199"/>
      <c r="BF122" s="199"/>
    </row>
    <row r="123" spans="1:58" x14ac:dyDescent="0.35">
      <c r="A123" s="175">
        <v>115</v>
      </c>
      <c r="B123" s="112" t="s">
        <v>214</v>
      </c>
      <c r="C123" s="113">
        <v>121</v>
      </c>
      <c r="D123" s="71">
        <v>3.5000000000000003E-2</v>
      </c>
      <c r="E123" s="71" t="s">
        <v>346</v>
      </c>
      <c r="F123" s="59">
        <v>37098</v>
      </c>
      <c r="G123" s="59">
        <v>39934</v>
      </c>
      <c r="H123" s="73"/>
      <c r="I123" s="57">
        <f t="shared" si="34"/>
        <v>10554.750299999998</v>
      </c>
      <c r="J123" s="15">
        <f t="shared" si="35"/>
        <v>623.71076481900013</v>
      </c>
      <c r="K123" s="16">
        <f t="shared" si="28"/>
        <v>5.909289628756071E-2</v>
      </c>
      <c r="L123" s="17">
        <f t="shared" si="36"/>
        <v>150.41369895599996</v>
      </c>
      <c r="M123" s="105">
        <v>1628.4444000000005</v>
      </c>
      <c r="N123" s="106">
        <v>256.85453521200014</v>
      </c>
      <c r="O123" s="107">
        <v>171.04134078599998</v>
      </c>
      <c r="P123" s="105">
        <v>1783.0955999999992</v>
      </c>
      <c r="Q123" s="106">
        <v>281.24766898800004</v>
      </c>
      <c r="R123" s="107">
        <v>190.02646960800004</v>
      </c>
      <c r="S123" s="105">
        <v>4684.0739999999978</v>
      </c>
      <c r="T123" s="106">
        <v>738.81899201999988</v>
      </c>
      <c r="U123" s="107">
        <v>533.44306816799997</v>
      </c>
      <c r="V123" s="105">
        <v>2459.1363000000001</v>
      </c>
      <c r="W123" s="106">
        <v>387.87956859899992</v>
      </c>
      <c r="X123" s="107">
        <v>296.99282039399981</v>
      </c>
      <c r="Y123" s="105">
        <v>0</v>
      </c>
      <c r="Z123" s="106">
        <v>-469.33</v>
      </c>
      <c r="AA123" s="107">
        <v>-469.33</v>
      </c>
      <c r="AB123" s="105">
        <v>0</v>
      </c>
      <c r="AC123" s="106">
        <v>0</v>
      </c>
      <c r="AD123" s="107">
        <v>0</v>
      </c>
      <c r="AE123" s="105">
        <v>0</v>
      </c>
      <c r="AF123" s="106">
        <v>0</v>
      </c>
      <c r="AG123" s="107">
        <v>0</v>
      </c>
      <c r="AH123" s="105">
        <v>0</v>
      </c>
      <c r="AI123" s="106">
        <v>0</v>
      </c>
      <c r="AJ123" s="107">
        <v>0</v>
      </c>
      <c r="AK123" s="105">
        <v>0</v>
      </c>
      <c r="AL123" s="106">
        <v>0</v>
      </c>
      <c r="AM123" s="107">
        <v>0</v>
      </c>
      <c r="AN123" s="119">
        <v>0</v>
      </c>
      <c r="AO123" s="118">
        <v>0</v>
      </c>
      <c r="AP123" s="107">
        <v>0</v>
      </c>
      <c r="AQ123" s="119">
        <v>0</v>
      </c>
      <c r="AR123" s="118">
        <v>0</v>
      </c>
      <c r="AS123" s="107">
        <v>0</v>
      </c>
      <c r="AT123" s="119">
        <v>0</v>
      </c>
      <c r="AU123" s="118">
        <v>-571.76</v>
      </c>
      <c r="AV123" s="197">
        <v>-571.76</v>
      </c>
      <c r="AW123" s="199"/>
      <c r="AX123" s="87"/>
      <c r="AY123" s="88"/>
      <c r="AZ123" s="200"/>
      <c r="BA123" s="200"/>
      <c r="BB123" s="200"/>
      <c r="BC123" s="200"/>
      <c r="BD123" s="201"/>
      <c r="BE123" s="199"/>
      <c r="BF123" s="199"/>
    </row>
    <row r="124" spans="1:58" x14ac:dyDescent="0.35">
      <c r="A124" s="167">
        <v>116</v>
      </c>
      <c r="B124" s="112" t="s">
        <v>69</v>
      </c>
      <c r="C124" s="113">
        <v>124</v>
      </c>
      <c r="D124" s="71">
        <v>7.4999999999999997E-2</v>
      </c>
      <c r="E124" s="71" t="s">
        <v>346</v>
      </c>
      <c r="F124" s="59">
        <v>36042</v>
      </c>
      <c r="G124" s="59">
        <v>39569</v>
      </c>
      <c r="H124" s="73" t="s">
        <v>457</v>
      </c>
      <c r="I124" s="57">
        <f t="shared" si="34"/>
        <v>43740.503100000002</v>
      </c>
      <c r="J124" s="15">
        <f t="shared" si="35"/>
        <v>6899.1800762680004</v>
      </c>
      <c r="K124" s="16">
        <f t="shared" si="28"/>
        <v>0.15772978331993626</v>
      </c>
      <c r="L124" s="17">
        <f t="shared" si="36"/>
        <v>2887.8132244229996</v>
      </c>
      <c r="M124" s="105">
        <v>2745.9507000000003</v>
      </c>
      <c r="N124" s="106">
        <v>433.11880391099993</v>
      </c>
      <c r="O124" s="107">
        <v>270.78134380800003</v>
      </c>
      <c r="P124" s="105">
        <v>4569.1113000000014</v>
      </c>
      <c r="Q124" s="106">
        <v>720.68592534900017</v>
      </c>
      <c r="R124" s="107">
        <v>499.73240285399993</v>
      </c>
      <c r="S124" s="105">
        <v>7217.0004000000008</v>
      </c>
      <c r="T124" s="106">
        <v>1138.3374730919998</v>
      </c>
      <c r="U124" s="107">
        <v>787.39317857399999</v>
      </c>
      <c r="V124" s="105">
        <v>2055.7136999999998</v>
      </c>
      <c r="W124" s="106">
        <v>324.24772190099998</v>
      </c>
      <c r="X124" s="107">
        <v>239.96645302500002</v>
      </c>
      <c r="Y124" s="105">
        <v>11504.514299999999</v>
      </c>
      <c r="Z124" s="106">
        <v>1814.6070405390005</v>
      </c>
      <c r="AA124" s="107">
        <v>1229.9935925939994</v>
      </c>
      <c r="AB124" s="105">
        <v>400.07580000000007</v>
      </c>
      <c r="AC124" s="106">
        <v>63.103955933999991</v>
      </c>
      <c r="AD124" s="107">
        <v>33.860200289999995</v>
      </c>
      <c r="AE124" s="105">
        <v>0</v>
      </c>
      <c r="AF124" s="106">
        <v>0</v>
      </c>
      <c r="AG124" s="107">
        <v>0</v>
      </c>
      <c r="AH124" s="105">
        <v>492.77159999999992</v>
      </c>
      <c r="AI124" s="106">
        <v>77.724864467999993</v>
      </c>
      <c r="AJ124" s="107">
        <v>29.337072483</v>
      </c>
      <c r="AK124" s="105">
        <v>1415.2937999999997</v>
      </c>
      <c r="AL124" s="106">
        <v>223.234291074</v>
      </c>
      <c r="AM124" s="107">
        <v>50.354111459999984</v>
      </c>
      <c r="AN124" s="119">
        <v>1305.7170000000006</v>
      </c>
      <c r="AO124" s="118">
        <v>205.95</v>
      </c>
      <c r="AP124" s="107">
        <v>57.564498374999992</v>
      </c>
      <c r="AQ124" s="119">
        <v>4286.214899999999</v>
      </c>
      <c r="AR124" s="118">
        <v>676.06</v>
      </c>
      <c r="AS124" s="107">
        <v>51.583947062999982</v>
      </c>
      <c r="AT124" s="119">
        <v>7748.1396000000059</v>
      </c>
      <c r="AU124" s="118">
        <v>1222.1099999999999</v>
      </c>
      <c r="AV124" s="197">
        <v>-362.75357610299994</v>
      </c>
      <c r="AW124" s="199"/>
      <c r="AX124" s="87"/>
      <c r="AY124" s="88"/>
      <c r="AZ124" s="200"/>
      <c r="BA124" s="200"/>
      <c r="BB124" s="200"/>
      <c r="BC124" s="200"/>
      <c r="BD124" s="199"/>
      <c r="BE124" s="199"/>
      <c r="BF124" s="199"/>
    </row>
    <row r="125" spans="1:58" x14ac:dyDescent="0.35">
      <c r="A125" s="175">
        <v>117</v>
      </c>
      <c r="B125" s="112" t="s">
        <v>70</v>
      </c>
      <c r="C125" s="113">
        <v>125</v>
      </c>
      <c r="D125" s="71">
        <v>0.52</v>
      </c>
      <c r="E125" s="71" t="s">
        <v>346</v>
      </c>
      <c r="F125" s="59">
        <v>36959</v>
      </c>
      <c r="G125" s="59">
        <v>39934</v>
      </c>
      <c r="H125" s="73" t="s">
        <v>458</v>
      </c>
      <c r="I125" s="57">
        <f t="shared" si="34"/>
        <v>1203286.7168520002</v>
      </c>
      <c r="J125" s="15">
        <f t="shared" si="35"/>
        <v>159904.76234490974</v>
      </c>
      <c r="K125" s="16">
        <f t="shared" ref="K125:K182" si="37">J125/I125</f>
        <v>0.13288999214023356</v>
      </c>
      <c r="L125" s="17">
        <f t="shared" si="36"/>
        <v>56665.494103227902</v>
      </c>
      <c r="M125" s="105">
        <v>77270.72713680008</v>
      </c>
      <c r="N125" s="106">
        <v>10268.506929209358</v>
      </c>
      <c r="O125" s="107">
        <v>6242.5788319951216</v>
      </c>
      <c r="P125" s="105">
        <v>74312.714198399975</v>
      </c>
      <c r="Q125" s="106">
        <v>9875.4165898253741</v>
      </c>
      <c r="R125" s="107">
        <v>6097.0909878433195</v>
      </c>
      <c r="S125" s="105">
        <v>209378.74718880019</v>
      </c>
      <c r="T125" s="106">
        <v>27824.341713919624</v>
      </c>
      <c r="U125" s="107">
        <v>18527.484358453141</v>
      </c>
      <c r="V125" s="105">
        <v>110134.18214879991</v>
      </c>
      <c r="W125" s="106">
        <v>14635.731465754039</v>
      </c>
      <c r="X125" s="107">
        <v>10187.771802505406</v>
      </c>
      <c r="Y125" s="105">
        <v>219873.70269600023</v>
      </c>
      <c r="Z125" s="106">
        <v>29219.016351271417</v>
      </c>
      <c r="AA125" s="107">
        <v>18301.435866641583</v>
      </c>
      <c r="AB125" s="105">
        <v>51801.237640799991</v>
      </c>
      <c r="AC125" s="106">
        <v>6883.8664700859126</v>
      </c>
      <c r="AD125" s="107">
        <v>3203.3494532087534</v>
      </c>
      <c r="AE125" s="105">
        <v>18918.264105599999</v>
      </c>
      <c r="AF125" s="106">
        <v>2514.0481169931822</v>
      </c>
      <c r="AG125" s="107">
        <v>850.58924239540795</v>
      </c>
      <c r="AH125" s="105">
        <v>39149.94182399998</v>
      </c>
      <c r="AI125" s="106">
        <v>5202.6357689913611</v>
      </c>
      <c r="AJ125" s="107">
        <v>1571.4663647715847</v>
      </c>
      <c r="AK125" s="105">
        <v>60601.993670399963</v>
      </c>
      <c r="AL125" s="106">
        <v>8053.3989388594564</v>
      </c>
      <c r="AM125" s="107">
        <v>665.71137755215125</v>
      </c>
      <c r="AN125" s="119">
        <v>59507.185929600098</v>
      </c>
      <c r="AO125" s="118">
        <v>7907.91</v>
      </c>
      <c r="AP125" s="107">
        <v>1843.8628357408065</v>
      </c>
      <c r="AQ125" s="119">
        <v>123848.68967519994</v>
      </c>
      <c r="AR125" s="118">
        <v>16458.25</v>
      </c>
      <c r="AS125" s="107">
        <v>858.62967763545407</v>
      </c>
      <c r="AT125" s="119">
        <v>158489.33063759992</v>
      </c>
      <c r="AU125" s="118">
        <v>21061.640000000003</v>
      </c>
      <c r="AV125" s="197">
        <v>-11684.476695514819</v>
      </c>
      <c r="AW125" s="199"/>
      <c r="AX125" s="87"/>
      <c r="AY125" s="88"/>
      <c r="AZ125" s="200"/>
      <c r="BA125" s="200"/>
      <c r="BB125" s="200"/>
      <c r="BC125" s="200"/>
      <c r="BD125" s="201"/>
      <c r="BE125" s="199"/>
      <c r="BF125" s="199"/>
    </row>
    <row r="126" spans="1:58" x14ac:dyDescent="0.35">
      <c r="A126" s="175">
        <v>118</v>
      </c>
      <c r="B126" s="112" t="s">
        <v>71</v>
      </c>
      <c r="C126" s="113">
        <v>131</v>
      </c>
      <c r="D126" s="71">
        <v>0.02</v>
      </c>
      <c r="E126" s="71" t="s">
        <v>346</v>
      </c>
      <c r="F126" s="59">
        <v>37196</v>
      </c>
      <c r="G126" s="59">
        <v>39539</v>
      </c>
      <c r="H126" s="73" t="s">
        <v>459</v>
      </c>
      <c r="I126" s="57">
        <f t="shared" si="34"/>
        <v>52302.323399999979</v>
      </c>
      <c r="J126" s="15">
        <f t="shared" si="35"/>
        <v>8249.6407418010003</v>
      </c>
      <c r="K126" s="16">
        <f t="shared" si="37"/>
        <v>0.15772990960093761</v>
      </c>
      <c r="L126" s="17">
        <f t="shared" si="36"/>
        <v>3901.485069933</v>
      </c>
      <c r="M126" s="105">
        <v>3527.8136999999992</v>
      </c>
      <c r="N126" s="106">
        <v>556.44205490099978</v>
      </c>
      <c r="O126" s="107">
        <v>374.8552019129998</v>
      </c>
      <c r="P126" s="105">
        <v>3015.1944000000021</v>
      </c>
      <c r="Q126" s="106">
        <v>475.58661271199975</v>
      </c>
      <c r="R126" s="107">
        <v>311.78739826800029</v>
      </c>
      <c r="S126" s="105">
        <v>10184.349299999982</v>
      </c>
      <c r="T126" s="106">
        <v>1606.3774150889994</v>
      </c>
      <c r="U126" s="107">
        <v>1164.1320096810009</v>
      </c>
      <c r="V126" s="105">
        <v>5540.0513999999912</v>
      </c>
      <c r="W126" s="106">
        <v>873.83230732200002</v>
      </c>
      <c r="X126" s="107">
        <v>651.45146760900002</v>
      </c>
      <c r="Y126" s="105">
        <v>9504.3036000000011</v>
      </c>
      <c r="Z126" s="106">
        <v>1499.1138068280004</v>
      </c>
      <c r="AA126" s="107">
        <v>1037.0015217329988</v>
      </c>
      <c r="AB126" s="105">
        <v>2769.7674000000006</v>
      </c>
      <c r="AC126" s="106">
        <v>436.87541200200008</v>
      </c>
      <c r="AD126" s="107">
        <v>240.22508544300004</v>
      </c>
      <c r="AE126" s="105">
        <v>163.41180000000003</v>
      </c>
      <c r="AF126" s="106">
        <v>25.774943214</v>
      </c>
      <c r="AG126" s="107">
        <v>11.277563210999997</v>
      </c>
      <c r="AH126" s="105">
        <v>1343.271</v>
      </c>
      <c r="AI126" s="106">
        <v>211.87413483000003</v>
      </c>
      <c r="AJ126" s="107">
        <v>82.02915728699999</v>
      </c>
      <c r="AK126" s="105">
        <v>1513.1811000000002</v>
      </c>
      <c r="AL126" s="106">
        <v>238.67405490299998</v>
      </c>
      <c r="AM126" s="107">
        <v>52.993689671999981</v>
      </c>
      <c r="AN126" s="119">
        <v>1211.8040999999998</v>
      </c>
      <c r="AO126" s="118">
        <v>191.14</v>
      </c>
      <c r="AP126" s="107">
        <v>88.055887370999983</v>
      </c>
      <c r="AQ126" s="119">
        <v>6535.8110999999999</v>
      </c>
      <c r="AR126" s="118">
        <v>1030.8900000000001</v>
      </c>
      <c r="AS126" s="107">
        <v>183.60456201899993</v>
      </c>
      <c r="AT126" s="119">
        <v>6993.3645000000015</v>
      </c>
      <c r="AU126" s="118">
        <v>1103.06</v>
      </c>
      <c r="AV126" s="197">
        <v>-295.92847427400005</v>
      </c>
      <c r="AW126" s="199"/>
      <c r="AX126" s="87"/>
      <c r="AY126" s="88"/>
      <c r="AZ126" s="200"/>
      <c r="BA126" s="200"/>
      <c r="BB126" s="205"/>
      <c r="BC126" s="200"/>
      <c r="BD126" s="201"/>
      <c r="BE126" s="199"/>
      <c r="BF126" s="199"/>
    </row>
    <row r="127" spans="1:58" x14ac:dyDescent="0.35">
      <c r="A127" s="167">
        <v>119</v>
      </c>
      <c r="B127" s="112" t="s">
        <v>72</v>
      </c>
      <c r="C127" s="113">
        <v>130</v>
      </c>
      <c r="D127" s="71">
        <v>0.03</v>
      </c>
      <c r="E127" s="71" t="s">
        <v>346</v>
      </c>
      <c r="F127" s="59">
        <v>36860</v>
      </c>
      <c r="G127" s="59">
        <v>39539</v>
      </c>
      <c r="H127" s="73" t="s">
        <v>460</v>
      </c>
      <c r="I127" s="57">
        <f t="shared" si="34"/>
        <v>43129.729500000009</v>
      </c>
      <c r="J127" s="15">
        <f t="shared" si="35"/>
        <v>6802.8570105580011</v>
      </c>
      <c r="K127" s="16">
        <f t="shared" si="37"/>
        <v>0.15773011074780796</v>
      </c>
      <c r="L127" s="17">
        <f t="shared" si="36"/>
        <v>2988.5588041350002</v>
      </c>
      <c r="M127" s="105">
        <v>3351.4679999999994</v>
      </c>
      <c r="N127" s="106">
        <v>528.62704764000034</v>
      </c>
      <c r="O127" s="107">
        <v>354.99226898099971</v>
      </c>
      <c r="P127" s="105">
        <v>2327.1641999999988</v>
      </c>
      <c r="Q127" s="106">
        <v>367.06360926599979</v>
      </c>
      <c r="R127" s="107">
        <v>234.60488579699984</v>
      </c>
      <c r="S127" s="105">
        <v>5640.1950000000006</v>
      </c>
      <c r="T127" s="106">
        <v>889.62795735000054</v>
      </c>
      <c r="U127" s="107">
        <v>644.47422164700095</v>
      </c>
      <c r="V127" s="105">
        <v>4341.061800000005</v>
      </c>
      <c r="W127" s="106">
        <v>684.71567771399975</v>
      </c>
      <c r="X127" s="107">
        <v>499.43106885900022</v>
      </c>
      <c r="Y127" s="105">
        <v>5341.1754000000028</v>
      </c>
      <c r="Z127" s="106">
        <v>842.46359584199945</v>
      </c>
      <c r="AA127" s="107">
        <v>585.68114899500017</v>
      </c>
      <c r="AB127" s="105">
        <v>2896.6425000000017</v>
      </c>
      <c r="AC127" s="106">
        <v>456.88742152499987</v>
      </c>
      <c r="AD127" s="107">
        <v>244.824146931</v>
      </c>
      <c r="AE127" s="105">
        <v>957.64049999999997</v>
      </c>
      <c r="AF127" s="106">
        <v>151.04863606500001</v>
      </c>
      <c r="AG127" s="107">
        <v>69.502351280999974</v>
      </c>
      <c r="AH127" s="105">
        <v>2627.6778000000013</v>
      </c>
      <c r="AI127" s="106">
        <v>414.46361939400026</v>
      </c>
      <c r="AJ127" s="107">
        <v>178.04580295199995</v>
      </c>
      <c r="AK127" s="105">
        <v>2571.4793999999997</v>
      </c>
      <c r="AL127" s="106">
        <v>405.59944576200002</v>
      </c>
      <c r="AM127" s="107">
        <v>96.046001241000013</v>
      </c>
      <c r="AN127" s="119">
        <v>2562.7485000000006</v>
      </c>
      <c r="AO127" s="118">
        <v>404.22</v>
      </c>
      <c r="AP127" s="107">
        <v>145.23395392499989</v>
      </c>
      <c r="AQ127" s="119">
        <v>5394.7670999999955</v>
      </c>
      <c r="AR127" s="118">
        <v>850.92</v>
      </c>
      <c r="AS127" s="107">
        <v>150.60604654199986</v>
      </c>
      <c r="AT127" s="119">
        <v>5117.7093000000032</v>
      </c>
      <c r="AU127" s="118">
        <v>807.22</v>
      </c>
      <c r="AV127" s="197">
        <v>-214.88309301600012</v>
      </c>
      <c r="AW127" s="199"/>
      <c r="AX127" s="87"/>
      <c r="AY127" s="88"/>
      <c r="AZ127" s="200"/>
      <c r="BA127" s="200"/>
      <c r="BB127" s="200"/>
      <c r="BC127" s="200"/>
      <c r="BD127" s="201"/>
      <c r="BE127" s="199"/>
      <c r="BF127" s="199"/>
    </row>
    <row r="128" spans="1:58" x14ac:dyDescent="0.35">
      <c r="A128" s="175">
        <v>120</v>
      </c>
      <c r="B128" s="112" t="s">
        <v>305</v>
      </c>
      <c r="C128" s="113">
        <v>352</v>
      </c>
      <c r="D128" s="71">
        <v>9.1999999999999998E-2</v>
      </c>
      <c r="E128" s="71" t="s">
        <v>346</v>
      </c>
      <c r="F128" s="59">
        <v>35727</v>
      </c>
      <c r="G128" s="59">
        <v>39387</v>
      </c>
      <c r="H128" s="73" t="s">
        <v>461</v>
      </c>
      <c r="I128" s="57">
        <f t="shared" si="34"/>
        <v>183347.81280000001</v>
      </c>
      <c r="J128" s="15">
        <f t="shared" si="35"/>
        <v>28708.596320032</v>
      </c>
      <c r="K128" s="16">
        <f t="shared" si="37"/>
        <v>0.15657997704803817</v>
      </c>
      <c r="L128" s="17">
        <f t="shared" si="36"/>
        <v>12510.903472719992</v>
      </c>
      <c r="M128" s="105">
        <v>20304.574000000001</v>
      </c>
      <c r="N128" s="106">
        <v>3179.2901969199988</v>
      </c>
      <c r="O128" s="107">
        <v>2043.4127936999994</v>
      </c>
      <c r="P128" s="105">
        <v>11305.28199999999</v>
      </c>
      <c r="Q128" s="106">
        <v>1770.1810555600018</v>
      </c>
      <c r="R128" s="107">
        <v>1226.7064446919987</v>
      </c>
      <c r="S128" s="105">
        <v>31338.537600000003</v>
      </c>
      <c r="T128" s="106">
        <v>4906.9882174080003</v>
      </c>
      <c r="U128" s="107">
        <v>3524.4725464759986</v>
      </c>
      <c r="V128" s="105">
        <v>18946.268799999994</v>
      </c>
      <c r="W128" s="106">
        <v>2966.6067687039999</v>
      </c>
      <c r="X128" s="107">
        <v>2227.1209591159986</v>
      </c>
      <c r="Y128" s="105">
        <v>21716.720800000003</v>
      </c>
      <c r="Z128" s="106">
        <v>3400.4041428639989</v>
      </c>
      <c r="AA128" s="107">
        <v>2371.2938295799986</v>
      </c>
      <c r="AB128" s="105">
        <v>2399.2975999999999</v>
      </c>
      <c r="AC128" s="106">
        <v>375.68201820799993</v>
      </c>
      <c r="AD128" s="107">
        <v>184.30225424399998</v>
      </c>
      <c r="AE128" s="105">
        <v>756.05320000000006</v>
      </c>
      <c r="AF128" s="106">
        <v>118.38281005599998</v>
      </c>
      <c r="AG128" s="107">
        <v>36.664594003999987</v>
      </c>
      <c r="AH128" s="105">
        <v>8215.2963999999974</v>
      </c>
      <c r="AI128" s="106">
        <v>1286.3511103119997</v>
      </c>
      <c r="AJ128" s="107">
        <v>487.29582925599976</v>
      </c>
      <c r="AK128" s="105">
        <v>5028.9640000000036</v>
      </c>
      <c r="AL128" s="106">
        <v>787.43</v>
      </c>
      <c r="AM128" s="107">
        <v>91.803975931999915</v>
      </c>
      <c r="AN128" s="119">
        <v>4437.2584000000006</v>
      </c>
      <c r="AO128" s="118">
        <v>694.79</v>
      </c>
      <c r="AP128" s="107">
        <v>187.92001400399988</v>
      </c>
      <c r="AQ128" s="119">
        <v>35661.075600000004</v>
      </c>
      <c r="AR128" s="118">
        <v>5583.81</v>
      </c>
      <c r="AS128" s="107">
        <v>882.74770703999968</v>
      </c>
      <c r="AT128" s="119">
        <v>23238.484400000005</v>
      </c>
      <c r="AU128" s="118">
        <v>3638.68</v>
      </c>
      <c r="AV128" s="197">
        <v>-752.83747532400071</v>
      </c>
      <c r="AW128" s="199"/>
      <c r="AX128" s="87"/>
      <c r="AY128" s="88"/>
      <c r="AZ128" s="200"/>
      <c r="BA128" s="200"/>
      <c r="BB128" s="200"/>
      <c r="BC128" s="200"/>
      <c r="BD128" s="201"/>
      <c r="BE128" s="199"/>
      <c r="BF128" s="199"/>
    </row>
    <row r="129" spans="1:58" x14ac:dyDescent="0.35">
      <c r="A129" s="175">
        <v>121</v>
      </c>
      <c r="B129" s="112" t="s">
        <v>306</v>
      </c>
      <c r="C129" s="113">
        <v>353</v>
      </c>
      <c r="D129" s="71">
        <v>0.20699999999999999</v>
      </c>
      <c r="E129" s="71" t="s">
        <v>346</v>
      </c>
      <c r="F129" s="59">
        <v>35810</v>
      </c>
      <c r="G129" s="59">
        <v>39387</v>
      </c>
      <c r="H129" s="73" t="s">
        <v>462</v>
      </c>
      <c r="I129" s="57">
        <f t="shared" si="34"/>
        <v>297634.39360000018</v>
      </c>
      <c r="J129" s="15">
        <f t="shared" si="35"/>
        <v>42817.677746528017</v>
      </c>
      <c r="K129" s="16">
        <f t="shared" si="37"/>
        <v>0.14385997944871917</v>
      </c>
      <c r="L129" s="17">
        <f t="shared" si="36"/>
        <v>15517.182325728001</v>
      </c>
      <c r="M129" s="105">
        <v>30174.151199999968</v>
      </c>
      <c r="N129" s="106">
        <v>4340.853391632003</v>
      </c>
      <c r="O129" s="107">
        <v>2732.0326117760014</v>
      </c>
      <c r="P129" s="105">
        <v>22379.760800000022</v>
      </c>
      <c r="Q129" s="106">
        <v>3219.5523886880092</v>
      </c>
      <c r="R129" s="107">
        <v>2161.1492838639988</v>
      </c>
      <c r="S129" s="105">
        <v>45946.195999999945</v>
      </c>
      <c r="T129" s="106">
        <v>6609.8197565599867</v>
      </c>
      <c r="U129" s="107">
        <v>4483.8333766159949</v>
      </c>
      <c r="V129" s="105">
        <v>22268.943999999956</v>
      </c>
      <c r="W129" s="106">
        <v>3203.6102838399979</v>
      </c>
      <c r="X129" s="107">
        <v>2298.0074151760018</v>
      </c>
      <c r="Y129" s="105">
        <v>32819.489600000023</v>
      </c>
      <c r="Z129" s="106">
        <v>4721.4117738560044</v>
      </c>
      <c r="AA129" s="107">
        <v>3186.131873752001</v>
      </c>
      <c r="AB129" s="105">
        <v>3327.5568000000112</v>
      </c>
      <c r="AC129" s="106">
        <v>478.70232124800089</v>
      </c>
      <c r="AD129" s="107">
        <v>196.05539619200005</v>
      </c>
      <c r="AE129" s="105">
        <v>1040.8175999999953</v>
      </c>
      <c r="AF129" s="106">
        <v>149.73201993599764</v>
      </c>
      <c r="AG129" s="107">
        <v>42.943708631999982</v>
      </c>
      <c r="AH129" s="105">
        <v>12626.988000000183</v>
      </c>
      <c r="AI129" s="106">
        <v>1816.5184936800133</v>
      </c>
      <c r="AJ129" s="107">
        <v>562.23432600800083</v>
      </c>
      <c r="AK129" s="105">
        <v>7025.7008000000351</v>
      </c>
      <c r="AL129" s="106">
        <v>1010.7173170880029</v>
      </c>
      <c r="AM129" s="107">
        <v>152.84124752800025</v>
      </c>
      <c r="AN129" s="119">
        <v>27450.3256</v>
      </c>
      <c r="AO129" s="118">
        <v>3949</v>
      </c>
      <c r="AP129" s="107">
        <v>1061.4249780800003</v>
      </c>
      <c r="AQ129" s="119">
        <v>53986.731200000038</v>
      </c>
      <c r="AR129" s="118">
        <v>7766.53</v>
      </c>
      <c r="AS129" s="107">
        <v>715.49266013600015</v>
      </c>
      <c r="AT129" s="119">
        <v>38587.731999999975</v>
      </c>
      <c r="AU129" s="118">
        <v>5551.23</v>
      </c>
      <c r="AV129" s="197">
        <v>-2074.9645520319978</v>
      </c>
      <c r="AW129" s="199"/>
      <c r="AX129" s="87"/>
      <c r="AY129" s="88"/>
      <c r="AZ129" s="200"/>
      <c r="BA129" s="200"/>
      <c r="BB129" s="200"/>
      <c r="BC129" s="200"/>
      <c r="BD129" s="201"/>
      <c r="BE129" s="199"/>
      <c r="BF129" s="199"/>
    </row>
    <row r="130" spans="1:58" x14ac:dyDescent="0.35">
      <c r="A130" s="167">
        <v>122</v>
      </c>
      <c r="B130" s="112" t="s">
        <v>73</v>
      </c>
      <c r="C130" s="113">
        <v>133</v>
      </c>
      <c r="D130" s="71">
        <v>0.6</v>
      </c>
      <c r="E130" s="71" t="s">
        <v>346</v>
      </c>
      <c r="F130" s="59">
        <v>37589</v>
      </c>
      <c r="G130" s="59">
        <v>39508</v>
      </c>
      <c r="H130" s="73" t="s">
        <v>463</v>
      </c>
      <c r="I130" s="57">
        <f t="shared" si="34"/>
        <v>1450462.0068011999</v>
      </c>
      <c r="J130" s="15">
        <f t="shared" si="35"/>
        <v>200366.82205572998</v>
      </c>
      <c r="K130" s="16">
        <f t="shared" si="37"/>
        <v>0.1381400003007402</v>
      </c>
      <c r="L130" s="17">
        <f t="shared" si="36"/>
        <v>75954.687421131428</v>
      </c>
      <c r="M130" s="105">
        <v>142739.3013696</v>
      </c>
      <c r="N130" s="106">
        <v>19718.007091196549</v>
      </c>
      <c r="O130" s="107">
        <v>12269.848519165555</v>
      </c>
      <c r="P130" s="105">
        <v>106725.52856640017</v>
      </c>
      <c r="Q130" s="106">
        <v>14743.064516162485</v>
      </c>
      <c r="R130" s="107">
        <v>8648.8331008514742</v>
      </c>
      <c r="S130" s="105">
        <v>212211.60850440004</v>
      </c>
      <c r="T130" s="106">
        <v>29314.911598797815</v>
      </c>
      <c r="U130" s="107">
        <v>19976.93099452326</v>
      </c>
      <c r="V130" s="105">
        <v>187144.30000439996</v>
      </c>
      <c r="W130" s="106">
        <v>25852.113602607795</v>
      </c>
      <c r="X130" s="107">
        <v>18226.233490387473</v>
      </c>
      <c r="Y130" s="105">
        <v>181976.48766480005</v>
      </c>
      <c r="Z130" s="106">
        <v>25138.232006015489</v>
      </c>
      <c r="AA130" s="107">
        <v>16439.163455585291</v>
      </c>
      <c r="AB130" s="105">
        <v>75685.527803400008</v>
      </c>
      <c r="AC130" s="106">
        <v>10455.198810761676</v>
      </c>
      <c r="AD130" s="107">
        <v>5088.2915660760218</v>
      </c>
      <c r="AE130" s="105">
        <v>17453.566658400003</v>
      </c>
      <c r="AF130" s="106">
        <v>2411.0356981913756</v>
      </c>
      <c r="AG130" s="107">
        <v>832.12320271034355</v>
      </c>
      <c r="AH130" s="105">
        <v>23253.601149000006</v>
      </c>
      <c r="AI130" s="106">
        <v>3212.2524627228613</v>
      </c>
      <c r="AJ130" s="107">
        <v>1179.4571926064341</v>
      </c>
      <c r="AK130" s="105">
        <v>34069.322927999994</v>
      </c>
      <c r="AL130" s="106">
        <v>4706.3362692739183</v>
      </c>
      <c r="AM130" s="107">
        <v>412.03901569084752</v>
      </c>
      <c r="AN130" s="119">
        <v>69088.245940799927</v>
      </c>
      <c r="AO130" s="118">
        <v>9543.85</v>
      </c>
      <c r="AP130" s="107">
        <v>2434.3653756826789</v>
      </c>
      <c r="AQ130" s="119">
        <v>211187.51793659988</v>
      </c>
      <c r="AR130" s="118">
        <v>29173.439999999999</v>
      </c>
      <c r="AS130" s="107">
        <v>2327.5609708895595</v>
      </c>
      <c r="AT130" s="119">
        <v>188926.99827539991</v>
      </c>
      <c r="AU130" s="118">
        <v>26098.38</v>
      </c>
      <c r="AV130" s="197">
        <v>-11880.15946303752</v>
      </c>
      <c r="AW130" s="199"/>
      <c r="AX130" s="87"/>
      <c r="AY130" s="88"/>
      <c r="AZ130" s="200"/>
      <c r="BA130" s="200"/>
      <c r="BB130" s="200"/>
      <c r="BC130" s="200"/>
      <c r="BD130" s="201"/>
      <c r="BE130" s="199"/>
      <c r="BF130" s="199"/>
    </row>
    <row r="131" spans="1:58" x14ac:dyDescent="0.35">
      <c r="A131" s="175">
        <v>123</v>
      </c>
      <c r="B131" s="112" t="s">
        <v>74</v>
      </c>
      <c r="C131" s="113">
        <v>134</v>
      </c>
      <c r="D131" s="71">
        <v>0.2</v>
      </c>
      <c r="E131" s="71" t="s">
        <v>346</v>
      </c>
      <c r="F131" s="59">
        <v>37099</v>
      </c>
      <c r="G131" s="59">
        <v>39479</v>
      </c>
      <c r="H131" s="73" t="s">
        <v>464</v>
      </c>
      <c r="I131" s="57">
        <f t="shared" si="34"/>
        <v>701020.87999989977</v>
      </c>
      <c r="J131" s="15">
        <f t="shared" si="35"/>
        <v>107179.0870464647</v>
      </c>
      <c r="K131" s="16">
        <f t="shared" si="37"/>
        <v>0.15289000670918679</v>
      </c>
      <c r="L131" s="17">
        <f t="shared" si="36"/>
        <v>48434.75706763714</v>
      </c>
      <c r="M131" s="105">
        <v>61752.975999999959</v>
      </c>
      <c r="N131" s="106">
        <v>9441.4125006399972</v>
      </c>
      <c r="O131" s="107">
        <v>6198.2032579200013</v>
      </c>
      <c r="P131" s="105">
        <v>48124.632000000041</v>
      </c>
      <c r="Q131" s="106">
        <v>7357.7749864799962</v>
      </c>
      <c r="R131" s="107">
        <v>4594.7408850399997</v>
      </c>
      <c r="S131" s="105">
        <v>113017.88800000008</v>
      </c>
      <c r="T131" s="106">
        <v>17279.304896319998</v>
      </c>
      <c r="U131" s="107">
        <v>12328.901480799994</v>
      </c>
      <c r="V131" s="105">
        <v>61847.535999999986</v>
      </c>
      <c r="W131" s="106">
        <v>9455.8697790399947</v>
      </c>
      <c r="X131" s="107">
        <v>6906.0600188800036</v>
      </c>
      <c r="Y131" s="105">
        <v>111481.99999999983</v>
      </c>
      <c r="Z131" s="106">
        <v>17044.482979999993</v>
      </c>
      <c r="AA131" s="107">
        <v>11661.011032720009</v>
      </c>
      <c r="AB131" s="105">
        <v>58804.911999999997</v>
      </c>
      <c r="AC131" s="106">
        <v>8990.6829956799957</v>
      </c>
      <c r="AD131" s="107">
        <v>4736.8815834399984</v>
      </c>
      <c r="AE131" s="105">
        <v>8325.8239998999998</v>
      </c>
      <c r="AF131" s="106">
        <v>1272.9352313447121</v>
      </c>
      <c r="AG131" s="107">
        <v>538.4484491571269</v>
      </c>
      <c r="AH131" s="105">
        <v>13023.584000000021</v>
      </c>
      <c r="AI131" s="106">
        <v>1991.1757577600019</v>
      </c>
      <c r="AJ131" s="107">
        <v>795.72300455999994</v>
      </c>
      <c r="AK131" s="105">
        <v>26199.279999999995</v>
      </c>
      <c r="AL131" s="106">
        <v>4005.6079191999988</v>
      </c>
      <c r="AM131" s="107">
        <v>778.5155326400004</v>
      </c>
      <c r="AN131" s="119">
        <v>30761.759999999984</v>
      </c>
      <c r="AO131" s="118">
        <v>4703.17</v>
      </c>
      <c r="AP131" s="107">
        <v>1584.8394276800002</v>
      </c>
      <c r="AQ131" s="119">
        <v>76585.015999999974</v>
      </c>
      <c r="AR131" s="118">
        <v>11709.08</v>
      </c>
      <c r="AS131" s="107">
        <v>2430.5568795199979</v>
      </c>
      <c r="AT131" s="119">
        <v>91095.472000000009</v>
      </c>
      <c r="AU131" s="118">
        <v>13927.59</v>
      </c>
      <c r="AV131" s="197">
        <v>-4119.1244847200014</v>
      </c>
      <c r="AW131" s="199"/>
      <c r="AX131" s="87"/>
      <c r="AY131" s="88"/>
      <c r="AZ131" s="200"/>
      <c r="BA131" s="200"/>
      <c r="BB131" s="200"/>
      <c r="BC131" s="200"/>
      <c r="BD131" s="201"/>
      <c r="BE131" s="199"/>
      <c r="BF131" s="199"/>
    </row>
    <row r="132" spans="1:58" x14ac:dyDescent="0.35">
      <c r="A132" s="7">
        <v>124</v>
      </c>
      <c r="B132" s="112" t="s">
        <v>75</v>
      </c>
      <c r="C132" s="103">
        <v>135</v>
      </c>
      <c r="D132" s="71">
        <v>0.39600000000000002</v>
      </c>
      <c r="E132" s="71" t="s">
        <v>346</v>
      </c>
      <c r="F132" s="59">
        <v>37244</v>
      </c>
      <c r="G132" s="59">
        <v>39448</v>
      </c>
      <c r="H132" s="73" t="s">
        <v>465</v>
      </c>
      <c r="I132" s="57">
        <f t="shared" si="34"/>
        <v>0</v>
      </c>
      <c r="J132" s="15">
        <f t="shared" si="35"/>
        <v>0</v>
      </c>
      <c r="K132" s="16" t="e">
        <f t="shared" si="37"/>
        <v>#DIV/0!</v>
      </c>
      <c r="L132" s="17">
        <f t="shared" si="36"/>
        <v>0</v>
      </c>
      <c r="M132" s="105">
        <v>0</v>
      </c>
      <c r="N132" s="106">
        <v>0</v>
      </c>
      <c r="O132" s="107">
        <v>0</v>
      </c>
      <c r="P132" s="105">
        <v>0</v>
      </c>
      <c r="Q132" s="106">
        <v>0</v>
      </c>
      <c r="R132" s="107">
        <v>0</v>
      </c>
      <c r="S132" s="105">
        <v>0</v>
      </c>
      <c r="T132" s="106">
        <v>0</v>
      </c>
      <c r="U132" s="107">
        <v>0</v>
      </c>
      <c r="V132" s="105">
        <v>0</v>
      </c>
      <c r="W132" s="106">
        <v>0</v>
      </c>
      <c r="X132" s="107">
        <v>0</v>
      </c>
      <c r="Y132" s="105">
        <v>0</v>
      </c>
      <c r="Z132" s="106">
        <v>0</v>
      </c>
      <c r="AA132" s="107">
        <v>0</v>
      </c>
      <c r="AB132" s="105">
        <v>0</v>
      </c>
      <c r="AC132" s="106">
        <v>0</v>
      </c>
      <c r="AD132" s="107">
        <v>0</v>
      </c>
      <c r="AE132" s="105">
        <v>0</v>
      </c>
      <c r="AF132" s="106">
        <v>0</v>
      </c>
      <c r="AG132" s="107">
        <v>0</v>
      </c>
      <c r="AH132" s="105">
        <v>0</v>
      </c>
      <c r="AI132" s="106">
        <v>0</v>
      </c>
      <c r="AJ132" s="107">
        <v>0</v>
      </c>
      <c r="AK132" s="105">
        <v>0</v>
      </c>
      <c r="AL132" s="106">
        <v>0</v>
      </c>
      <c r="AM132" s="107">
        <v>0</v>
      </c>
      <c r="AN132" s="119">
        <v>0</v>
      </c>
      <c r="AO132" s="118">
        <v>0</v>
      </c>
      <c r="AP132" s="107">
        <v>0</v>
      </c>
      <c r="AQ132" s="119">
        <v>0</v>
      </c>
      <c r="AR132" s="118">
        <v>0</v>
      </c>
      <c r="AS132" s="107">
        <v>0</v>
      </c>
      <c r="AT132" s="119">
        <v>0</v>
      </c>
      <c r="AU132" s="118">
        <v>0</v>
      </c>
      <c r="AV132" s="197">
        <v>0</v>
      </c>
      <c r="AW132" s="199"/>
      <c r="AX132" s="87"/>
      <c r="AY132" s="88"/>
      <c r="AZ132" s="200"/>
      <c r="BA132" s="200"/>
      <c r="BB132" s="200"/>
      <c r="BC132" s="200"/>
      <c r="BD132" s="201"/>
      <c r="BE132" s="199"/>
      <c r="BF132" s="199"/>
    </row>
    <row r="133" spans="1:58" x14ac:dyDescent="0.35">
      <c r="A133" s="167">
        <v>125</v>
      </c>
      <c r="B133" s="112" t="s">
        <v>76</v>
      </c>
      <c r="C133" s="113">
        <v>136</v>
      </c>
      <c r="D133" s="71">
        <v>7.4999999999999997E-2</v>
      </c>
      <c r="E133" s="71" t="s">
        <v>346</v>
      </c>
      <c r="F133" s="59">
        <v>36985</v>
      </c>
      <c r="G133" s="59">
        <v>39569</v>
      </c>
      <c r="H133" s="73" t="s">
        <v>607</v>
      </c>
      <c r="I133" s="57">
        <f t="shared" si="34"/>
        <v>54884.25</v>
      </c>
      <c r="J133" s="15">
        <f t="shared" si="35"/>
        <v>8656.8927524999981</v>
      </c>
      <c r="K133" s="16">
        <f t="shared" si="37"/>
        <v>0.15772999999999995</v>
      </c>
      <c r="L133" s="17">
        <f t="shared" si="36"/>
        <v>5820.3891692499992</v>
      </c>
      <c r="M133" s="105">
        <v>26560.825000000004</v>
      </c>
      <c r="N133" s="106">
        <v>4189.4389272499966</v>
      </c>
      <c r="O133" s="107">
        <v>2804.2877640000006</v>
      </c>
      <c r="P133" s="105">
        <v>15663.124999999998</v>
      </c>
      <c r="Q133" s="106">
        <v>2470.5447062500007</v>
      </c>
      <c r="R133" s="107">
        <v>1594.6520982499994</v>
      </c>
      <c r="S133" s="105">
        <v>12660.299999999996</v>
      </c>
      <c r="T133" s="106">
        <v>1996.9091190000004</v>
      </c>
      <c r="U133" s="107">
        <v>1421.4493069999992</v>
      </c>
      <c r="V133" s="105">
        <v>0</v>
      </c>
      <c r="W133" s="106">
        <v>0</v>
      </c>
      <c r="X133" s="107">
        <v>0</v>
      </c>
      <c r="Y133" s="105">
        <v>0</v>
      </c>
      <c r="Z133" s="106">
        <v>0</v>
      </c>
      <c r="AA133" s="107">
        <v>0</v>
      </c>
      <c r="AB133" s="105">
        <v>0</v>
      </c>
      <c r="AC133" s="106">
        <v>0</v>
      </c>
      <c r="AD133" s="107">
        <v>0</v>
      </c>
      <c r="AE133" s="105">
        <v>0</v>
      </c>
      <c r="AF133" s="106">
        <v>0</v>
      </c>
      <c r="AG133" s="107">
        <v>0</v>
      </c>
      <c r="AH133" s="105">
        <v>0</v>
      </c>
      <c r="AI133" s="106">
        <v>0</v>
      </c>
      <c r="AJ133" s="107">
        <v>0</v>
      </c>
      <c r="AK133" s="105">
        <v>0</v>
      </c>
      <c r="AL133" s="106">
        <v>0</v>
      </c>
      <c r="AM133" s="107">
        <v>0</v>
      </c>
      <c r="AN133" s="119">
        <v>0</v>
      </c>
      <c r="AO133" s="118">
        <v>0</v>
      </c>
      <c r="AP133" s="107">
        <v>0</v>
      </c>
      <c r="AQ133" s="119">
        <v>0</v>
      </c>
      <c r="AR133" s="118">
        <v>0</v>
      </c>
      <c r="AS133" s="107">
        <v>0</v>
      </c>
      <c r="AT133" s="119">
        <v>0</v>
      </c>
      <c r="AU133" s="118">
        <v>0</v>
      </c>
      <c r="AV133" s="197">
        <v>0</v>
      </c>
      <c r="AW133" s="199"/>
      <c r="AX133" s="87"/>
      <c r="AY133" s="88"/>
      <c r="AZ133" s="200"/>
      <c r="BA133" s="200"/>
      <c r="BB133" s="200"/>
      <c r="BC133" s="200"/>
      <c r="BD133" s="201"/>
      <c r="BE133" s="199"/>
      <c r="BF133" s="199"/>
    </row>
    <row r="134" spans="1:58" x14ac:dyDescent="0.35">
      <c r="A134" s="175">
        <v>126</v>
      </c>
      <c r="B134" s="112" t="s">
        <v>77</v>
      </c>
      <c r="C134" s="113">
        <v>143</v>
      </c>
      <c r="D134" s="71">
        <v>0.39</v>
      </c>
      <c r="E134" s="71" t="s">
        <v>346</v>
      </c>
      <c r="F134" s="59">
        <v>36196</v>
      </c>
      <c r="G134" s="59">
        <v>39417</v>
      </c>
      <c r="H134" s="73" t="s">
        <v>466</v>
      </c>
      <c r="I134" s="57">
        <f t="shared" si="34"/>
        <v>1012287.7199999996</v>
      </c>
      <c r="J134" s="15">
        <f t="shared" si="35"/>
        <v>145627.71199439999</v>
      </c>
      <c r="K134" s="16">
        <f t="shared" si="37"/>
        <v>0.14386000058797516</v>
      </c>
      <c r="L134" s="17">
        <f t="shared" si="36"/>
        <v>65596.132695599968</v>
      </c>
      <c r="M134" s="105">
        <v>73403.399999999965</v>
      </c>
      <c r="N134" s="106">
        <v>10559.813124000006</v>
      </c>
      <c r="O134" s="107">
        <v>6769.7749755999985</v>
      </c>
      <c r="P134" s="105">
        <v>60556.840000000098</v>
      </c>
      <c r="Q134" s="106">
        <v>8711.7070024000077</v>
      </c>
      <c r="R134" s="107">
        <v>5490.7085080000052</v>
      </c>
      <c r="S134" s="105">
        <v>162063.59999999977</v>
      </c>
      <c r="T134" s="106">
        <v>23314.46949600002</v>
      </c>
      <c r="U134" s="107">
        <v>16009.295151999992</v>
      </c>
      <c r="V134" s="105">
        <v>168335.55999999997</v>
      </c>
      <c r="W134" s="106">
        <v>24216.753661600007</v>
      </c>
      <c r="X134" s="107">
        <v>17345.263228399988</v>
      </c>
      <c r="Y134" s="105">
        <v>200488.75999999975</v>
      </c>
      <c r="Z134" s="106">
        <v>28842.313013599975</v>
      </c>
      <c r="AA134" s="107">
        <v>18895.50764639999</v>
      </c>
      <c r="AB134" s="105">
        <v>50861.72000000003</v>
      </c>
      <c r="AC134" s="106">
        <v>7316.9670391999944</v>
      </c>
      <c r="AD134" s="107">
        <v>3730.1046807999983</v>
      </c>
      <c r="AE134" s="105">
        <v>4364.7200000000012</v>
      </c>
      <c r="AF134" s="106">
        <v>627.90861919999952</v>
      </c>
      <c r="AG134" s="107">
        <v>234.11286799999991</v>
      </c>
      <c r="AH134" s="105">
        <v>21117.680000000015</v>
      </c>
      <c r="AI134" s="106">
        <v>3037.9894448000018</v>
      </c>
      <c r="AJ134" s="107">
        <v>1106.0033544000009</v>
      </c>
      <c r="AK134" s="105">
        <v>25091.760000000002</v>
      </c>
      <c r="AL134" s="106">
        <v>3609.700593599996</v>
      </c>
      <c r="AM134" s="107">
        <v>527.12664759999961</v>
      </c>
      <c r="AN134" s="119">
        <v>27447.679999999993</v>
      </c>
      <c r="AO134" s="118">
        <v>3948.62</v>
      </c>
      <c r="AP134" s="107">
        <v>1117.0615320000004</v>
      </c>
      <c r="AQ134" s="119">
        <v>108110.71999999999</v>
      </c>
      <c r="AR134" s="118">
        <v>15552.81</v>
      </c>
      <c r="AS134" s="107">
        <v>1129.2103595999972</v>
      </c>
      <c r="AT134" s="119">
        <v>110445.27999999996</v>
      </c>
      <c r="AU134" s="118">
        <v>15888.66</v>
      </c>
      <c r="AV134" s="197">
        <v>-6758.0362571999976</v>
      </c>
      <c r="AW134" s="199"/>
      <c r="AX134" s="87"/>
      <c r="AY134" s="88"/>
      <c r="AZ134" s="200"/>
      <c r="BA134" s="200"/>
      <c r="BB134" s="200"/>
      <c r="BC134" s="200"/>
      <c r="BD134" s="201"/>
      <c r="BE134" s="199"/>
      <c r="BF134" s="199"/>
    </row>
    <row r="135" spans="1:58" x14ac:dyDescent="0.35">
      <c r="A135" s="7">
        <v>127</v>
      </c>
      <c r="B135" s="112" t="s">
        <v>78</v>
      </c>
      <c r="C135" s="103">
        <v>145</v>
      </c>
      <c r="D135" s="71">
        <v>7.4999999999999997E-2</v>
      </c>
      <c r="E135" s="71" t="s">
        <v>346</v>
      </c>
      <c r="F135" s="59">
        <v>37026</v>
      </c>
      <c r="G135" s="59">
        <v>39934</v>
      </c>
      <c r="H135" s="73" t="s">
        <v>467</v>
      </c>
      <c r="I135" s="57">
        <f t="shared" si="34"/>
        <v>170497.2732</v>
      </c>
      <c r="J135" s="15">
        <f t="shared" si="35"/>
        <v>26892.535301672</v>
      </c>
      <c r="K135" s="16">
        <f t="shared" si="37"/>
        <v>0.15773000234511669</v>
      </c>
      <c r="L135" s="17">
        <f t="shared" si="36"/>
        <v>11893.446073171997</v>
      </c>
      <c r="M135" s="105">
        <v>14002.978000000001</v>
      </c>
      <c r="N135" s="106">
        <v>2208.6897199400005</v>
      </c>
      <c r="O135" s="107">
        <v>1494.1592113799995</v>
      </c>
      <c r="P135" s="105">
        <v>10368.910800000003</v>
      </c>
      <c r="Q135" s="106">
        <v>1635.4883004840003</v>
      </c>
      <c r="R135" s="107">
        <v>1060.2173541039999</v>
      </c>
      <c r="S135" s="105">
        <v>28737.579199999993</v>
      </c>
      <c r="T135" s="106">
        <v>4532.7783672159994</v>
      </c>
      <c r="U135" s="107">
        <v>3285.5633304999997</v>
      </c>
      <c r="V135" s="105">
        <v>12514.965199999999</v>
      </c>
      <c r="W135" s="106">
        <v>1973.9854609959987</v>
      </c>
      <c r="X135" s="107">
        <v>1515.337609643999</v>
      </c>
      <c r="Y135" s="105">
        <v>26206.813200000001</v>
      </c>
      <c r="Z135" s="106">
        <v>4133.6006460360013</v>
      </c>
      <c r="AA135" s="107">
        <v>2826.02543324</v>
      </c>
      <c r="AB135" s="105">
        <v>4782.8644000000022</v>
      </c>
      <c r="AC135" s="106">
        <v>754.40120181200007</v>
      </c>
      <c r="AD135" s="107">
        <v>426.91836549200025</v>
      </c>
      <c r="AE135" s="105">
        <v>912.47</v>
      </c>
      <c r="AF135" s="106">
        <v>143.92389309999999</v>
      </c>
      <c r="AG135" s="107">
        <v>59.287715943999991</v>
      </c>
      <c r="AH135" s="105">
        <v>2567.8608000000013</v>
      </c>
      <c r="AI135" s="106">
        <v>405.02868398399977</v>
      </c>
      <c r="AJ135" s="107">
        <v>171.05632482399997</v>
      </c>
      <c r="AK135" s="105">
        <v>6882.7047999999986</v>
      </c>
      <c r="AL135" s="106">
        <v>1085.6090281039999</v>
      </c>
      <c r="AM135" s="107">
        <v>264.9216847359998</v>
      </c>
      <c r="AN135" s="119">
        <v>10847.41519999999</v>
      </c>
      <c r="AO135" s="118">
        <v>1710.96</v>
      </c>
      <c r="AP135" s="107">
        <v>683.70813921600018</v>
      </c>
      <c r="AQ135" s="119">
        <v>30336.947600000021</v>
      </c>
      <c r="AR135" s="118">
        <v>4785.05</v>
      </c>
      <c r="AS135" s="107">
        <v>1067.5087582280005</v>
      </c>
      <c r="AT135" s="119">
        <v>22335.764000000003</v>
      </c>
      <c r="AU135" s="118">
        <v>3523.02</v>
      </c>
      <c r="AV135" s="197">
        <v>-961.25785413600022</v>
      </c>
      <c r="AW135" s="199"/>
      <c r="AX135" s="87"/>
      <c r="AY135" s="88"/>
      <c r="AZ135" s="200"/>
      <c r="BA135" s="200"/>
      <c r="BB135" s="200"/>
      <c r="BC135" s="200"/>
      <c r="BD135" s="201"/>
      <c r="BE135" s="199"/>
      <c r="BF135" s="199"/>
    </row>
    <row r="136" spans="1:58" x14ac:dyDescent="0.35">
      <c r="A136" s="13">
        <v>128</v>
      </c>
      <c r="B136" s="112" t="s">
        <v>215</v>
      </c>
      <c r="C136" s="103">
        <v>147</v>
      </c>
      <c r="D136" s="71">
        <v>0.19</v>
      </c>
      <c r="E136" s="71" t="s">
        <v>346</v>
      </c>
      <c r="F136" s="59">
        <v>41064</v>
      </c>
      <c r="G136" s="59">
        <v>41064</v>
      </c>
      <c r="H136" s="73" t="s">
        <v>468</v>
      </c>
      <c r="I136" s="57">
        <f t="shared" si="34"/>
        <v>156984.08279999995</v>
      </c>
      <c r="J136" s="15">
        <f t="shared" si="35"/>
        <v>24001.292899093994</v>
      </c>
      <c r="K136" s="16">
        <f t="shared" si="37"/>
        <v>0.1528899775760833</v>
      </c>
      <c r="L136" s="17">
        <f t="shared" si="36"/>
        <v>9786.0449140919991</v>
      </c>
      <c r="M136" s="105">
        <v>8720.1804000000029</v>
      </c>
      <c r="N136" s="106">
        <v>1333.2283813560009</v>
      </c>
      <c r="O136" s="107">
        <v>876.51154084199959</v>
      </c>
      <c r="P136" s="105">
        <v>13052.058000000021</v>
      </c>
      <c r="Q136" s="106">
        <v>1995.5291476200002</v>
      </c>
      <c r="R136" s="107">
        <v>1365.8707199459993</v>
      </c>
      <c r="S136" s="105">
        <v>30744.703199999953</v>
      </c>
      <c r="T136" s="106">
        <v>4700.5576722479937</v>
      </c>
      <c r="U136" s="107">
        <v>3335.9905201139991</v>
      </c>
      <c r="V136" s="105">
        <v>20602.190399999981</v>
      </c>
      <c r="W136" s="106">
        <v>3149.8688902559993</v>
      </c>
      <c r="X136" s="107">
        <v>2302.2527818620006</v>
      </c>
      <c r="Y136" s="105">
        <v>17397.569399999993</v>
      </c>
      <c r="Z136" s="106">
        <v>2659.9143855660018</v>
      </c>
      <c r="AA136" s="107">
        <v>1788.1582555319997</v>
      </c>
      <c r="AB136" s="105">
        <v>4012.7598000000012</v>
      </c>
      <c r="AC136" s="106">
        <v>613.51084582199996</v>
      </c>
      <c r="AD136" s="107">
        <v>329.27247470399999</v>
      </c>
      <c r="AE136" s="105">
        <v>393.17160000000007</v>
      </c>
      <c r="AF136" s="106">
        <v>60.112005924000002</v>
      </c>
      <c r="AG136" s="107">
        <v>25.720340693999994</v>
      </c>
      <c r="AH136" s="105">
        <v>3893.2224000000006</v>
      </c>
      <c r="AI136" s="106">
        <v>595.23477273599974</v>
      </c>
      <c r="AJ136" s="107">
        <v>230.10021954599989</v>
      </c>
      <c r="AK136" s="105">
        <v>3488.3693999999978</v>
      </c>
      <c r="AL136" s="106">
        <v>533.33679756600031</v>
      </c>
      <c r="AM136" s="107">
        <v>119.49006709199999</v>
      </c>
      <c r="AN136" s="119">
        <v>4974.3143999999993</v>
      </c>
      <c r="AO136" s="118">
        <v>760.52</v>
      </c>
      <c r="AP136" s="107">
        <v>276.89595343799994</v>
      </c>
      <c r="AQ136" s="119">
        <v>21382.461599999981</v>
      </c>
      <c r="AR136" s="118">
        <v>3269.16</v>
      </c>
      <c r="AS136" s="107">
        <v>472.05425014199955</v>
      </c>
      <c r="AT136" s="119">
        <v>28323.082200000023</v>
      </c>
      <c r="AU136" s="118">
        <v>4330.32</v>
      </c>
      <c r="AV136" s="197">
        <v>-1336.2722098199999</v>
      </c>
      <c r="AW136" s="199"/>
      <c r="AX136" s="87"/>
      <c r="AY136" s="88"/>
      <c r="AZ136" s="200"/>
      <c r="BA136" s="200"/>
      <c r="BB136" s="200"/>
      <c r="BC136" s="200"/>
      <c r="BD136" s="201"/>
      <c r="BE136" s="199"/>
      <c r="BF136" s="199"/>
    </row>
    <row r="137" spans="1:58" x14ac:dyDescent="0.35">
      <c r="A137" s="7">
        <v>129</v>
      </c>
      <c r="B137" s="112" t="s">
        <v>79</v>
      </c>
      <c r="C137" s="103">
        <v>371</v>
      </c>
      <c r="D137" s="111">
        <v>0.11</v>
      </c>
      <c r="E137" s="62" t="s">
        <v>346</v>
      </c>
      <c r="F137" s="64">
        <v>41670</v>
      </c>
      <c r="G137" s="64">
        <v>41670</v>
      </c>
      <c r="H137" s="73" t="s">
        <v>469</v>
      </c>
      <c r="I137" s="57">
        <f t="shared" si="34"/>
        <v>143490.29880000008</v>
      </c>
      <c r="J137" s="15">
        <f t="shared" si="35"/>
        <v>25886.905104751997</v>
      </c>
      <c r="K137" s="16">
        <f t="shared" si="37"/>
        <v>0.18040874763828971</v>
      </c>
      <c r="L137" s="17">
        <f t="shared" si="36"/>
        <v>12420.189133464004</v>
      </c>
      <c r="M137" s="105">
        <v>9084.1458000000002</v>
      </c>
      <c r="N137" s="106">
        <v>1778.039857433999</v>
      </c>
      <c r="O137" s="107">
        <v>1301.6025217679999</v>
      </c>
      <c r="P137" s="105">
        <v>12378.126</v>
      </c>
      <c r="Q137" s="106">
        <v>2422.7706019800007</v>
      </c>
      <c r="R137" s="107">
        <v>1861.6965348059998</v>
      </c>
      <c r="S137" s="105">
        <v>28898.421599999998</v>
      </c>
      <c r="T137" s="106">
        <v>5656.2880597679996</v>
      </c>
      <c r="U137" s="107">
        <v>4326.0877046459991</v>
      </c>
      <c r="V137" s="105">
        <v>7671.2879999999977</v>
      </c>
      <c r="W137" s="106">
        <v>1501.5012002400001</v>
      </c>
      <c r="X137" s="107">
        <v>1221.229063836</v>
      </c>
      <c r="Y137" s="105">
        <v>27225.709800000026</v>
      </c>
      <c r="Z137" s="106">
        <v>5328.8881791540016</v>
      </c>
      <c r="AA137" s="107">
        <v>3846.9524664840019</v>
      </c>
      <c r="AB137" s="105">
        <v>2078.0051999999991</v>
      </c>
      <c r="AC137" s="106">
        <v>406.727957796</v>
      </c>
      <c r="AD137" s="107">
        <v>256.00944836399998</v>
      </c>
      <c r="AE137" s="105">
        <v>0</v>
      </c>
      <c r="AF137" s="106">
        <v>0</v>
      </c>
      <c r="AG137" s="107">
        <v>0</v>
      </c>
      <c r="AH137" s="105">
        <v>0</v>
      </c>
      <c r="AI137" s="106">
        <v>0</v>
      </c>
      <c r="AJ137" s="107">
        <v>0</v>
      </c>
      <c r="AK137" s="105">
        <v>1524.711</v>
      </c>
      <c r="AL137" s="106">
        <v>238.73924838000002</v>
      </c>
      <c r="AM137" s="107">
        <v>52.661619336000008</v>
      </c>
      <c r="AN137" s="119">
        <v>5950.1352000000034</v>
      </c>
      <c r="AO137" s="118">
        <v>931.67</v>
      </c>
      <c r="AP137" s="107">
        <v>371.08462384199998</v>
      </c>
      <c r="AQ137" s="119">
        <v>21606.258000000009</v>
      </c>
      <c r="AR137" s="118">
        <v>3383.11</v>
      </c>
      <c r="AS137" s="107">
        <v>621.66354242999989</v>
      </c>
      <c r="AT137" s="119">
        <v>27073.49820000002</v>
      </c>
      <c r="AU137" s="118">
        <v>4239.17</v>
      </c>
      <c r="AV137" s="197">
        <v>-1438.7983920479994</v>
      </c>
      <c r="AW137" s="199"/>
      <c r="AX137" s="87"/>
      <c r="AY137" s="88"/>
      <c r="AZ137" s="200"/>
      <c r="BA137" s="200"/>
      <c r="BB137" s="200"/>
      <c r="BC137" s="200"/>
      <c r="BD137" s="201"/>
      <c r="BE137" s="199"/>
      <c r="BF137" s="199"/>
    </row>
    <row r="138" spans="1:58" x14ac:dyDescent="0.35">
      <c r="A138" s="7">
        <v>130</v>
      </c>
      <c r="B138" s="112" t="s">
        <v>80</v>
      </c>
      <c r="C138" s="103">
        <v>148</v>
      </c>
      <c r="D138" s="71">
        <v>0.2</v>
      </c>
      <c r="E138" s="71" t="s">
        <v>346</v>
      </c>
      <c r="F138" s="59">
        <v>37001</v>
      </c>
      <c r="G138" s="59">
        <v>39448</v>
      </c>
      <c r="H138" s="73" t="s">
        <v>470</v>
      </c>
      <c r="I138" s="57">
        <f t="shared" si="34"/>
        <v>810366.79179360007</v>
      </c>
      <c r="J138" s="15">
        <f t="shared" si="35"/>
        <v>105064.04657721339</v>
      </c>
      <c r="K138" s="16">
        <f t="shared" si="37"/>
        <v>0.12964999015405501</v>
      </c>
      <c r="L138" s="17">
        <f t="shared" si="36"/>
        <v>38907.752416892508</v>
      </c>
      <c r="M138" s="105">
        <v>86227.220121599952</v>
      </c>
      <c r="N138" s="106">
        <v>11179.359088765439</v>
      </c>
      <c r="O138" s="107">
        <v>6697.2910838749394</v>
      </c>
      <c r="P138" s="105">
        <v>62464.103846399972</v>
      </c>
      <c r="Q138" s="106">
        <v>8098.4710636857626</v>
      </c>
      <c r="R138" s="107">
        <v>4433.7347113110955</v>
      </c>
      <c r="S138" s="105">
        <v>104962.86201600017</v>
      </c>
      <c r="T138" s="106">
        <v>13608.435060374382</v>
      </c>
      <c r="U138" s="107">
        <v>9075.5052621753621</v>
      </c>
      <c r="V138" s="105">
        <v>91577.895000000004</v>
      </c>
      <c r="W138" s="106">
        <v>11873.074080319348</v>
      </c>
      <c r="X138" s="107">
        <v>7951.7960995626181</v>
      </c>
      <c r="Y138" s="105">
        <v>113765.75659519997</v>
      </c>
      <c r="Z138" s="106">
        <v>14749.730342567682</v>
      </c>
      <c r="AA138" s="107">
        <v>9235.5839509285015</v>
      </c>
      <c r="AB138" s="105">
        <v>44569.054835199997</v>
      </c>
      <c r="AC138" s="106">
        <v>5778.3779593836816</v>
      </c>
      <c r="AD138" s="107">
        <v>2597.8625272478716</v>
      </c>
      <c r="AE138" s="105">
        <v>4215.3736704000003</v>
      </c>
      <c r="AF138" s="106">
        <v>546.52319636735967</v>
      </c>
      <c r="AG138" s="107">
        <v>184.58580042751996</v>
      </c>
      <c r="AH138" s="105">
        <v>29425.287360000009</v>
      </c>
      <c r="AI138" s="106">
        <v>3814.9885062239964</v>
      </c>
      <c r="AJ138" s="107">
        <v>1187.9707474118395</v>
      </c>
      <c r="AK138" s="105">
        <v>33420.881446400024</v>
      </c>
      <c r="AL138" s="106">
        <v>4333.0172795257586</v>
      </c>
      <c r="AM138" s="107">
        <v>210.37626565951919</v>
      </c>
      <c r="AN138" s="119">
        <v>48701.588748800001</v>
      </c>
      <c r="AO138" s="118">
        <v>6314.16</v>
      </c>
      <c r="AP138" s="107">
        <v>1470.5639954049257</v>
      </c>
      <c r="AQ138" s="119">
        <v>112361.390976</v>
      </c>
      <c r="AR138" s="118">
        <v>14567.65</v>
      </c>
      <c r="AS138" s="107">
        <v>419.28262971250876</v>
      </c>
      <c r="AT138" s="119">
        <v>78675.377177599978</v>
      </c>
      <c r="AU138" s="118">
        <v>10200.26</v>
      </c>
      <c r="AV138" s="197">
        <v>-4556.8006568241972</v>
      </c>
      <c r="AW138" s="199"/>
      <c r="AX138" s="87"/>
      <c r="AY138" s="88"/>
      <c r="AZ138" s="200"/>
      <c r="BA138" s="200"/>
      <c r="BB138" s="200"/>
      <c r="BC138" s="200"/>
      <c r="BD138" s="201"/>
      <c r="BE138" s="199"/>
      <c r="BF138" s="199"/>
    </row>
    <row r="139" spans="1:58" x14ac:dyDescent="0.35">
      <c r="A139" s="13">
        <v>131</v>
      </c>
      <c r="B139" s="112" t="s">
        <v>81</v>
      </c>
      <c r="C139" s="103">
        <v>149</v>
      </c>
      <c r="D139" s="71">
        <v>0.15</v>
      </c>
      <c r="E139" s="71" t="s">
        <v>346</v>
      </c>
      <c r="F139" s="59">
        <v>35422</v>
      </c>
      <c r="G139" s="59">
        <v>39508</v>
      </c>
      <c r="H139" s="73" t="s">
        <v>471</v>
      </c>
      <c r="I139" s="57">
        <f t="shared" si="34"/>
        <v>428549.94550000021</v>
      </c>
      <c r="J139" s="15">
        <f t="shared" si="35"/>
        <v>67102.351764710009</v>
      </c>
      <c r="K139" s="16">
        <f t="shared" si="37"/>
        <v>0.15658000302956515</v>
      </c>
      <c r="L139" s="17">
        <f t="shared" si="36"/>
        <v>31570.036200774994</v>
      </c>
      <c r="M139" s="105">
        <v>43145.616500000004</v>
      </c>
      <c r="N139" s="106">
        <v>6755.7406315700036</v>
      </c>
      <c r="O139" s="107">
        <v>4518.9986445800014</v>
      </c>
      <c r="P139" s="105">
        <v>31234.62700000003</v>
      </c>
      <c r="Q139" s="106">
        <v>4890.7178956600019</v>
      </c>
      <c r="R139" s="107">
        <v>3110.0780716599993</v>
      </c>
      <c r="S139" s="105">
        <v>74857.295000000042</v>
      </c>
      <c r="T139" s="106">
        <v>11721.155251099999</v>
      </c>
      <c r="U139" s="107">
        <v>8512.6959037599972</v>
      </c>
      <c r="V139" s="105">
        <v>52604.662000000033</v>
      </c>
      <c r="W139" s="106">
        <v>8236.8379759600066</v>
      </c>
      <c r="X139" s="107">
        <v>6105.3800717249987</v>
      </c>
      <c r="Y139" s="105">
        <v>60598.121499999957</v>
      </c>
      <c r="Z139" s="106">
        <v>9488.4538644700024</v>
      </c>
      <c r="AA139" s="107">
        <v>6536.3101529700007</v>
      </c>
      <c r="AB139" s="105">
        <v>18842.776000000005</v>
      </c>
      <c r="AC139" s="106">
        <v>2950.4018660799984</v>
      </c>
      <c r="AD139" s="107">
        <v>1618.1584467750001</v>
      </c>
      <c r="AE139" s="105">
        <v>2703.4960000000024</v>
      </c>
      <c r="AF139" s="106">
        <v>423.31340367999996</v>
      </c>
      <c r="AG139" s="107">
        <v>178.64398545499984</v>
      </c>
      <c r="AH139" s="105">
        <v>6643.0720000000056</v>
      </c>
      <c r="AI139" s="106">
        <v>1040.1722137600002</v>
      </c>
      <c r="AJ139" s="107">
        <v>434.22450153500057</v>
      </c>
      <c r="AK139" s="105">
        <v>13058.683499999999</v>
      </c>
      <c r="AL139" s="106">
        <v>2044.7286624299982</v>
      </c>
      <c r="AM139" s="107">
        <v>401.88794451499996</v>
      </c>
      <c r="AN139" s="119">
        <v>18098.400000000001</v>
      </c>
      <c r="AO139" s="118">
        <v>2833.85</v>
      </c>
      <c r="AP139" s="107">
        <v>1116.6715752100001</v>
      </c>
      <c r="AQ139" s="119">
        <v>56408.109500000057</v>
      </c>
      <c r="AR139" s="118">
        <v>8832.3799999999992</v>
      </c>
      <c r="AS139" s="107">
        <v>1431.5989432549975</v>
      </c>
      <c r="AT139" s="119">
        <v>50355.086500000012</v>
      </c>
      <c r="AU139" s="118">
        <v>7884.6</v>
      </c>
      <c r="AV139" s="197">
        <v>-2394.6120406650002</v>
      </c>
      <c r="AW139" s="199"/>
      <c r="AX139" s="87"/>
      <c r="AY139" s="88"/>
      <c r="AZ139" s="200"/>
      <c r="BA139" s="200"/>
      <c r="BB139" s="200"/>
      <c r="BC139" s="200"/>
      <c r="BD139" s="201"/>
      <c r="BE139" s="199"/>
      <c r="BF139" s="199"/>
    </row>
    <row r="140" spans="1:58" x14ac:dyDescent="0.35">
      <c r="A140" s="7">
        <v>132</v>
      </c>
      <c r="B140" s="112" t="s">
        <v>82</v>
      </c>
      <c r="C140" s="103">
        <v>154</v>
      </c>
      <c r="D140" s="71">
        <v>0.63</v>
      </c>
      <c r="E140" s="71" t="s">
        <v>346</v>
      </c>
      <c r="F140" s="59">
        <v>34452</v>
      </c>
      <c r="G140" s="59">
        <v>39417</v>
      </c>
      <c r="H140" s="73" t="s">
        <v>472</v>
      </c>
      <c r="I140" s="57">
        <f t="shared" si="34"/>
        <v>332080.37667599984</v>
      </c>
      <c r="J140" s="15">
        <f t="shared" si="35"/>
        <v>45282.472414554082</v>
      </c>
      <c r="K140" s="16">
        <f t="shared" si="37"/>
        <v>0.13635997666533226</v>
      </c>
      <c r="L140" s="17">
        <f t="shared" si="36"/>
        <v>-654.42076362023636</v>
      </c>
      <c r="M140" s="105">
        <v>0</v>
      </c>
      <c r="N140" s="106">
        <v>0</v>
      </c>
      <c r="O140" s="107">
        <v>0</v>
      </c>
      <c r="P140" s="105">
        <v>0</v>
      </c>
      <c r="Q140" s="106">
        <v>0</v>
      </c>
      <c r="R140" s="107">
        <v>0</v>
      </c>
      <c r="S140" s="105">
        <v>0</v>
      </c>
      <c r="T140" s="106">
        <v>0</v>
      </c>
      <c r="U140" s="107">
        <v>0</v>
      </c>
      <c r="V140" s="105">
        <v>0</v>
      </c>
      <c r="W140" s="106">
        <v>0</v>
      </c>
      <c r="X140" s="107">
        <v>0</v>
      </c>
      <c r="Y140" s="105">
        <v>5111.3361840000007</v>
      </c>
      <c r="Z140" s="106">
        <v>696.98180205023982</v>
      </c>
      <c r="AA140" s="107">
        <v>377.42920511936001</v>
      </c>
      <c r="AB140" s="105">
        <v>42214.447395999981</v>
      </c>
      <c r="AC140" s="106">
        <v>5756.3620469185598</v>
      </c>
      <c r="AD140" s="107">
        <v>2615.9278966138399</v>
      </c>
      <c r="AE140" s="105">
        <v>22404.450951999992</v>
      </c>
      <c r="AF140" s="106">
        <v>3055.0709318147219</v>
      </c>
      <c r="AG140" s="107">
        <v>1216.8128173414395</v>
      </c>
      <c r="AH140" s="105">
        <v>19150.163772</v>
      </c>
      <c r="AI140" s="106">
        <v>2611.3163319499213</v>
      </c>
      <c r="AJ140" s="107">
        <v>1071.7961157069208</v>
      </c>
      <c r="AK140" s="105">
        <v>21491.649323999995</v>
      </c>
      <c r="AL140" s="106">
        <v>2930.6013018206399</v>
      </c>
      <c r="AM140" s="107">
        <v>458.37554970940022</v>
      </c>
      <c r="AN140" s="119">
        <v>25467.165911999971</v>
      </c>
      <c r="AO140" s="118">
        <v>3472.7</v>
      </c>
      <c r="AP140" s="107">
        <v>864.67059985980052</v>
      </c>
      <c r="AQ140" s="119">
        <v>71355.77681999997</v>
      </c>
      <c r="AR140" s="118">
        <v>9730.07</v>
      </c>
      <c r="AS140" s="107">
        <v>260.64788901119994</v>
      </c>
      <c r="AT140" s="119">
        <v>124885.38631599995</v>
      </c>
      <c r="AU140" s="118">
        <v>17029.37</v>
      </c>
      <c r="AV140" s="197">
        <v>-7520.080836982198</v>
      </c>
      <c r="AW140" s="199"/>
      <c r="AX140" s="87"/>
      <c r="AY140" s="88"/>
      <c r="AZ140" s="200"/>
      <c r="BA140" s="200"/>
      <c r="BB140" s="200"/>
      <c r="BC140" s="200"/>
      <c r="BD140" s="201"/>
      <c r="BE140" s="199"/>
      <c r="BF140" s="199"/>
    </row>
    <row r="141" spans="1:58" x14ac:dyDescent="0.35">
      <c r="A141" s="7">
        <v>133</v>
      </c>
      <c r="B141" s="112" t="s">
        <v>307</v>
      </c>
      <c r="C141" s="103">
        <v>355</v>
      </c>
      <c r="D141" s="71">
        <v>6.0499999999999998E-2</v>
      </c>
      <c r="E141" s="71" t="s">
        <v>346</v>
      </c>
      <c r="F141" s="59">
        <v>36143</v>
      </c>
      <c r="G141" s="59">
        <v>39448</v>
      </c>
      <c r="H141" s="73" t="s">
        <v>473</v>
      </c>
      <c r="I141" s="57">
        <f t="shared" si="34"/>
        <v>65097.356099999968</v>
      </c>
      <c r="J141" s="15">
        <f t="shared" si="35"/>
        <v>10267.799404510999</v>
      </c>
      <c r="K141" s="16">
        <f t="shared" si="37"/>
        <v>0.15772989902597601</v>
      </c>
      <c r="L141" s="17">
        <f t="shared" si="36"/>
        <v>4993.9273661549996</v>
      </c>
      <c r="M141" s="105">
        <v>10280.875199999991</v>
      </c>
      <c r="N141" s="106">
        <v>1621.602445296</v>
      </c>
      <c r="O141" s="107">
        <v>1081.6676921100004</v>
      </c>
      <c r="P141" s="105">
        <v>7747.7946000000056</v>
      </c>
      <c r="Q141" s="106">
        <v>1222.0596422580002</v>
      </c>
      <c r="R141" s="107">
        <v>807.08868035999944</v>
      </c>
      <c r="S141" s="105">
        <v>17993.863500000021</v>
      </c>
      <c r="T141" s="106">
        <v>2838.1720898549988</v>
      </c>
      <c r="U141" s="107">
        <v>2025.5172795959982</v>
      </c>
      <c r="V141" s="105">
        <v>5161.6359000000029</v>
      </c>
      <c r="W141" s="106">
        <v>814.14483050700164</v>
      </c>
      <c r="X141" s="107">
        <v>608.81934456900035</v>
      </c>
      <c r="Y141" s="105">
        <v>5012.3627999999953</v>
      </c>
      <c r="Z141" s="106">
        <v>790.59998444399923</v>
      </c>
      <c r="AA141" s="107">
        <v>543.39457018200039</v>
      </c>
      <c r="AB141" s="105">
        <v>1212.7383000000023</v>
      </c>
      <c r="AC141" s="106">
        <v>191.28521205899997</v>
      </c>
      <c r="AD141" s="107">
        <v>112.27149140700006</v>
      </c>
      <c r="AE141" s="105">
        <v>178.06439999999975</v>
      </c>
      <c r="AF141" s="106">
        <v>28.086097812000265</v>
      </c>
      <c r="AG141" s="107">
        <v>10.440608474999999</v>
      </c>
      <c r="AH141" s="105">
        <v>467.42099999999829</v>
      </c>
      <c r="AI141" s="106">
        <v>73.726314330000022</v>
      </c>
      <c r="AJ141" s="107">
        <v>26.46687923699999</v>
      </c>
      <c r="AK141" s="105">
        <v>521.4150000000169</v>
      </c>
      <c r="AL141" s="106">
        <v>82.242787950000491</v>
      </c>
      <c r="AM141" s="107">
        <v>15.997086411000023</v>
      </c>
      <c r="AN141" s="119">
        <v>893.69460000000117</v>
      </c>
      <c r="AO141" s="118">
        <v>140.96</v>
      </c>
      <c r="AP141" s="107">
        <v>22.871464809000003</v>
      </c>
      <c r="AQ141" s="119">
        <v>4769.9459999999863</v>
      </c>
      <c r="AR141" s="118">
        <v>752.36</v>
      </c>
      <c r="AS141" s="107">
        <v>135.73268233200002</v>
      </c>
      <c r="AT141" s="119">
        <v>10857.544799999943</v>
      </c>
      <c r="AU141" s="118">
        <v>1712.56</v>
      </c>
      <c r="AV141" s="197">
        <v>-396.34041333299928</v>
      </c>
      <c r="AW141" s="199"/>
      <c r="AX141" s="87"/>
      <c r="AY141" s="88"/>
      <c r="AZ141" s="200"/>
      <c r="BA141" s="200"/>
      <c r="BB141" s="200"/>
      <c r="BC141" s="200"/>
      <c r="BD141" s="201"/>
      <c r="BE141" s="199"/>
      <c r="BF141" s="199"/>
    </row>
    <row r="142" spans="1:58" x14ac:dyDescent="0.35">
      <c r="A142" s="13">
        <v>134</v>
      </c>
      <c r="B142" s="112" t="s">
        <v>308</v>
      </c>
      <c r="C142" s="103">
        <v>356</v>
      </c>
      <c r="D142" s="71">
        <v>0.03</v>
      </c>
      <c r="E142" s="71" t="s">
        <v>346</v>
      </c>
      <c r="F142" s="59">
        <v>36130</v>
      </c>
      <c r="G142" s="59">
        <v>39995</v>
      </c>
      <c r="H142" s="73" t="s">
        <v>474</v>
      </c>
      <c r="I142" s="57">
        <f t="shared" si="34"/>
        <v>93275.509499999971</v>
      </c>
      <c r="J142" s="15">
        <f t="shared" si="35"/>
        <v>14712.343891849003</v>
      </c>
      <c r="K142" s="16">
        <f t="shared" si="37"/>
        <v>0.15772997618253704</v>
      </c>
      <c r="L142" s="17">
        <f t="shared" si="36"/>
        <v>6641.1240853589961</v>
      </c>
      <c r="M142" s="105">
        <v>10872.509999999989</v>
      </c>
      <c r="N142" s="106">
        <v>1714.9210023000012</v>
      </c>
      <c r="O142" s="107">
        <v>1122.1211597129998</v>
      </c>
      <c r="P142" s="105">
        <v>7195.9721999999929</v>
      </c>
      <c r="Q142" s="106">
        <v>1135.0206951060004</v>
      </c>
      <c r="R142" s="107">
        <v>690.77868923699987</v>
      </c>
      <c r="S142" s="105">
        <v>13236.180599999972</v>
      </c>
      <c r="T142" s="106">
        <v>2087.7427660379994</v>
      </c>
      <c r="U142" s="107">
        <v>1517.5286697509987</v>
      </c>
      <c r="V142" s="105">
        <v>11585.293800000007</v>
      </c>
      <c r="W142" s="106">
        <v>1827.3483910739999</v>
      </c>
      <c r="X142" s="107">
        <v>1312.827189038999</v>
      </c>
      <c r="Y142" s="105">
        <v>12737.75220000001</v>
      </c>
      <c r="Z142" s="106">
        <v>2009.1256545060016</v>
      </c>
      <c r="AA142" s="107">
        <v>1405.0755671969987</v>
      </c>
      <c r="AB142" s="105">
        <v>5133.5150999999996</v>
      </c>
      <c r="AC142" s="106">
        <v>809.70933672300009</v>
      </c>
      <c r="AD142" s="107">
        <v>439.87385653200016</v>
      </c>
      <c r="AE142" s="105">
        <v>448.32240000000002</v>
      </c>
      <c r="AF142" s="106">
        <v>70.713892152000014</v>
      </c>
      <c r="AG142" s="107">
        <v>31.812867758999992</v>
      </c>
      <c r="AH142" s="105">
        <v>2165.5905000000025</v>
      </c>
      <c r="AI142" s="106">
        <v>341.57858956499996</v>
      </c>
      <c r="AJ142" s="107">
        <v>139.95716945999999</v>
      </c>
      <c r="AK142" s="105">
        <v>2890.0245000000009</v>
      </c>
      <c r="AL142" s="106">
        <v>455.84356438499992</v>
      </c>
      <c r="AM142" s="107">
        <v>80.239910412</v>
      </c>
      <c r="AN142" s="119">
        <v>3709.2485999999985</v>
      </c>
      <c r="AO142" s="118">
        <v>585.05999999999995</v>
      </c>
      <c r="AP142" s="107">
        <v>124.18056009900003</v>
      </c>
      <c r="AQ142" s="119">
        <v>10964.381099999999</v>
      </c>
      <c r="AR142" s="118">
        <v>1729.41</v>
      </c>
      <c r="AS142" s="107">
        <v>278.14230419399991</v>
      </c>
      <c r="AT142" s="119">
        <v>12336.718499999999</v>
      </c>
      <c r="AU142" s="118">
        <v>1945.87</v>
      </c>
      <c r="AV142" s="197">
        <v>-501.41385803400038</v>
      </c>
      <c r="AW142" s="199"/>
      <c r="AX142" s="87"/>
      <c r="AY142" s="88"/>
      <c r="AZ142" s="200"/>
      <c r="BA142" s="200"/>
      <c r="BB142" s="200"/>
      <c r="BC142" s="200"/>
      <c r="BD142" s="201"/>
      <c r="BE142" s="199"/>
      <c r="BF142" s="199"/>
    </row>
    <row r="143" spans="1:58" x14ac:dyDescent="0.35">
      <c r="A143" s="7">
        <v>135</v>
      </c>
      <c r="B143" s="112" t="s">
        <v>83</v>
      </c>
      <c r="C143" s="103">
        <v>155</v>
      </c>
      <c r="D143" s="71">
        <v>0.06</v>
      </c>
      <c r="E143" s="71" t="s">
        <v>346</v>
      </c>
      <c r="F143" s="59">
        <v>36826</v>
      </c>
      <c r="G143" s="59">
        <v>39417</v>
      </c>
      <c r="H143" s="73" t="s">
        <v>475</v>
      </c>
      <c r="I143" s="57">
        <f t="shared" si="34"/>
        <v>189720.20609999989</v>
      </c>
      <c r="J143" s="15">
        <f t="shared" si="35"/>
        <v>29924.563928607007</v>
      </c>
      <c r="K143" s="16">
        <f t="shared" si="37"/>
        <v>0.15772997796994817</v>
      </c>
      <c r="L143" s="17">
        <f t="shared" si="36"/>
        <v>13230.974220698996</v>
      </c>
      <c r="M143" s="105">
        <v>15379.659299999994</v>
      </c>
      <c r="N143" s="106">
        <v>2425.833661389001</v>
      </c>
      <c r="O143" s="107">
        <v>1608.173721528</v>
      </c>
      <c r="P143" s="105">
        <v>16503.438299999998</v>
      </c>
      <c r="Q143" s="106">
        <v>2603.087323059</v>
      </c>
      <c r="R143" s="107">
        <v>1685.5344234300014</v>
      </c>
      <c r="S143" s="105">
        <v>33685.310699999958</v>
      </c>
      <c r="T143" s="106">
        <v>5313.1840567110057</v>
      </c>
      <c r="U143" s="107">
        <v>3821.0490157619984</v>
      </c>
      <c r="V143" s="105">
        <v>20144.041800000003</v>
      </c>
      <c r="W143" s="106">
        <v>3177.3197131139982</v>
      </c>
      <c r="X143" s="107">
        <v>2335.0204271820007</v>
      </c>
      <c r="Y143" s="105">
        <v>28158.251699999993</v>
      </c>
      <c r="Z143" s="106">
        <v>4441.4010406409998</v>
      </c>
      <c r="AA143" s="107">
        <v>3044.6179536599952</v>
      </c>
      <c r="AB143" s="105">
        <v>9912.0212999999967</v>
      </c>
      <c r="AC143" s="106">
        <v>1563.4231196489991</v>
      </c>
      <c r="AD143" s="107">
        <v>828.41026880100094</v>
      </c>
      <c r="AE143" s="105">
        <v>2053.1739000000007</v>
      </c>
      <c r="AF143" s="106">
        <v>323.84711924700014</v>
      </c>
      <c r="AG143" s="107">
        <v>135.39549759000019</v>
      </c>
      <c r="AH143" s="105">
        <v>3476.1479999999979</v>
      </c>
      <c r="AI143" s="106">
        <v>548.29282403999969</v>
      </c>
      <c r="AJ143" s="107">
        <v>231.24043846200001</v>
      </c>
      <c r="AK143" s="105">
        <v>4420.5608999999986</v>
      </c>
      <c r="AL143" s="106">
        <v>697.25507075700068</v>
      </c>
      <c r="AM143" s="107">
        <v>167.38520692200012</v>
      </c>
      <c r="AN143" s="119">
        <v>5279.8230000000003</v>
      </c>
      <c r="AO143" s="118">
        <v>832.79</v>
      </c>
      <c r="AP143" s="107">
        <v>292.7783507550003</v>
      </c>
      <c r="AQ143" s="119">
        <v>20436.523199999978</v>
      </c>
      <c r="AR143" s="118">
        <v>3223.45</v>
      </c>
      <c r="AS143" s="107">
        <v>510.86181053100023</v>
      </c>
      <c r="AT143" s="119">
        <v>30271.253999999997</v>
      </c>
      <c r="AU143" s="118">
        <v>4774.68</v>
      </c>
      <c r="AV143" s="197">
        <v>-1429.4928939240017</v>
      </c>
      <c r="AW143" s="199"/>
      <c r="AX143" s="87"/>
      <c r="AY143" s="88"/>
      <c r="AZ143" s="200"/>
      <c r="BA143" s="200"/>
      <c r="BB143" s="200"/>
      <c r="BC143" s="200"/>
      <c r="BD143" s="201"/>
      <c r="BE143" s="199"/>
      <c r="BF143" s="199"/>
    </row>
    <row r="144" spans="1:58" x14ac:dyDescent="0.35">
      <c r="A144" s="7">
        <v>136</v>
      </c>
      <c r="B144" s="112" t="s">
        <v>84</v>
      </c>
      <c r="C144" s="103">
        <v>156</v>
      </c>
      <c r="D144" s="71">
        <v>0.22</v>
      </c>
      <c r="E144" s="71" t="s">
        <v>346</v>
      </c>
      <c r="F144" s="59">
        <v>37553</v>
      </c>
      <c r="G144" s="59">
        <v>40269</v>
      </c>
      <c r="H144" s="73" t="s">
        <v>476</v>
      </c>
      <c r="I144" s="57">
        <f t="shared" si="34"/>
        <v>814143.11760000035</v>
      </c>
      <c r="J144" s="15">
        <f t="shared" si="35"/>
        <v>117122.634659448</v>
      </c>
      <c r="K144" s="16">
        <f t="shared" si="37"/>
        <v>0.14386000707678026</v>
      </c>
      <c r="L144" s="17">
        <f t="shared" si="36"/>
        <v>45774.976129764051</v>
      </c>
      <c r="M144" s="105">
        <v>36983.512800000019</v>
      </c>
      <c r="N144" s="106">
        <v>5320.4481514079971</v>
      </c>
      <c r="O144" s="107">
        <v>3409.2642160200035</v>
      </c>
      <c r="P144" s="105">
        <v>34800.692399999956</v>
      </c>
      <c r="Q144" s="106">
        <v>5006.4276086639993</v>
      </c>
      <c r="R144" s="107">
        <v>3213.2194666079995</v>
      </c>
      <c r="S144" s="105">
        <v>133215.06</v>
      </c>
      <c r="T144" s="106">
        <v>19164.318531600009</v>
      </c>
      <c r="U144" s="107">
        <v>13295.736868908019</v>
      </c>
      <c r="V144" s="105">
        <v>94732.804800000085</v>
      </c>
      <c r="W144" s="106">
        <v>13628.261298527996</v>
      </c>
      <c r="X144" s="107">
        <v>9765.3180945120002</v>
      </c>
      <c r="Y144" s="105">
        <v>126952.52160000004</v>
      </c>
      <c r="Z144" s="106">
        <v>18263.389757376</v>
      </c>
      <c r="AA144" s="107">
        <v>12156.57782601602</v>
      </c>
      <c r="AB144" s="105">
        <v>48925.000799999987</v>
      </c>
      <c r="AC144" s="106">
        <v>7038.3506150879984</v>
      </c>
      <c r="AD144" s="107">
        <v>3524.5182183599986</v>
      </c>
      <c r="AE144" s="105">
        <v>12118.288800000002</v>
      </c>
      <c r="AF144" s="106">
        <v>1743.3370267680007</v>
      </c>
      <c r="AG144" s="107">
        <v>658.00174441200056</v>
      </c>
      <c r="AH144" s="105">
        <v>22169.955600000019</v>
      </c>
      <c r="AI144" s="106">
        <v>3189.3698126160016</v>
      </c>
      <c r="AJ144" s="107">
        <v>1166.0376289559993</v>
      </c>
      <c r="AK144" s="105">
        <v>34393.590000000026</v>
      </c>
      <c r="AL144" s="106">
        <v>4947.8618573999993</v>
      </c>
      <c r="AM144" s="107">
        <v>735.75908618400047</v>
      </c>
      <c r="AN144" s="119">
        <v>46897.590000000047</v>
      </c>
      <c r="AO144" s="118">
        <v>6746.69</v>
      </c>
      <c r="AP144" s="107">
        <v>2035.5467967480001</v>
      </c>
      <c r="AQ144" s="119">
        <v>119706.29880000006</v>
      </c>
      <c r="AR144" s="118">
        <v>17220.95</v>
      </c>
      <c r="AS144" s="107">
        <v>2066.8621794000019</v>
      </c>
      <c r="AT144" s="119">
        <v>103247.80200000005</v>
      </c>
      <c r="AU144" s="118">
        <v>14853.23</v>
      </c>
      <c r="AV144" s="197">
        <v>-6251.8659963599957</v>
      </c>
      <c r="AW144" s="199"/>
      <c r="AX144" s="87"/>
      <c r="AY144" s="88"/>
      <c r="AZ144" s="200"/>
      <c r="BA144" s="200"/>
      <c r="BB144" s="200"/>
      <c r="BC144" s="200"/>
      <c r="BD144" s="201"/>
      <c r="BE144" s="199"/>
      <c r="BF144" s="199"/>
    </row>
    <row r="145" spans="1:58" x14ac:dyDescent="0.35">
      <c r="A145" s="13">
        <v>137</v>
      </c>
      <c r="B145" s="112" t="s">
        <v>309</v>
      </c>
      <c r="C145" s="103">
        <v>40</v>
      </c>
      <c r="D145" s="71">
        <v>0.16</v>
      </c>
      <c r="E145" s="71" t="s">
        <v>346</v>
      </c>
      <c r="F145" s="59">
        <v>37599</v>
      </c>
      <c r="G145" s="59">
        <v>39479</v>
      </c>
      <c r="H145" s="73" t="s">
        <v>477</v>
      </c>
      <c r="I145" s="57">
        <f t="shared" si="34"/>
        <v>351579.3084000001</v>
      </c>
      <c r="J145" s="15">
        <f t="shared" si="35"/>
        <v>51766.535706528004</v>
      </c>
      <c r="K145" s="16">
        <f t="shared" si="37"/>
        <v>0.14723999527194015</v>
      </c>
      <c r="L145" s="17">
        <f t="shared" si="36"/>
        <v>22163.23600493999</v>
      </c>
      <c r="M145" s="105">
        <v>18788.709599999995</v>
      </c>
      <c r="N145" s="106">
        <v>2766.4496015039981</v>
      </c>
      <c r="O145" s="107">
        <v>1793.6821019580004</v>
      </c>
      <c r="P145" s="105">
        <v>18407.65259999999</v>
      </c>
      <c r="Q145" s="106">
        <v>2710.3427688239981</v>
      </c>
      <c r="R145" s="107">
        <v>1784.6754680220004</v>
      </c>
      <c r="S145" s="105">
        <v>63909.810600000026</v>
      </c>
      <c r="T145" s="106">
        <v>9410.0805127440017</v>
      </c>
      <c r="U145" s="107">
        <v>6559.6119644219943</v>
      </c>
      <c r="V145" s="105">
        <v>34753.932600000007</v>
      </c>
      <c r="W145" s="106">
        <v>5117.1690360239991</v>
      </c>
      <c r="X145" s="107">
        <v>3748.3040568179968</v>
      </c>
      <c r="Y145" s="105">
        <v>71186.515799999965</v>
      </c>
      <c r="Z145" s="106">
        <v>10481.502586392</v>
      </c>
      <c r="AA145" s="107">
        <v>6932.241616493995</v>
      </c>
      <c r="AB145" s="105">
        <v>15918.647400000014</v>
      </c>
      <c r="AC145" s="106">
        <v>2343.8616431759988</v>
      </c>
      <c r="AD145" s="107">
        <v>1303.3305793979998</v>
      </c>
      <c r="AE145" s="105">
        <v>2995.9007999999999</v>
      </c>
      <c r="AF145" s="106">
        <v>441.11643379200018</v>
      </c>
      <c r="AG145" s="107">
        <v>170.85944467800002</v>
      </c>
      <c r="AH145" s="105">
        <v>6848.8992000000007</v>
      </c>
      <c r="AI145" s="106">
        <v>1008.431918208</v>
      </c>
      <c r="AJ145" s="107">
        <v>345.92497918200007</v>
      </c>
      <c r="AK145" s="105">
        <v>12251.298599999993</v>
      </c>
      <c r="AL145" s="106">
        <v>1803.8812058640008</v>
      </c>
      <c r="AM145" s="107">
        <v>366.90600037200016</v>
      </c>
      <c r="AN145" s="119">
        <v>16098.839999999993</v>
      </c>
      <c r="AO145" s="118">
        <v>2370.39</v>
      </c>
      <c r="AP145" s="107">
        <v>773.9816274540002</v>
      </c>
      <c r="AQ145" s="119">
        <v>40014.174600000006</v>
      </c>
      <c r="AR145" s="118">
        <v>5891.69</v>
      </c>
      <c r="AS145" s="107">
        <v>1024.6019169960005</v>
      </c>
      <c r="AT145" s="119">
        <v>50404.926600000064</v>
      </c>
      <c r="AU145" s="118">
        <v>7421.62</v>
      </c>
      <c r="AV145" s="197">
        <v>-2640.8837508539991</v>
      </c>
      <c r="AW145" s="199"/>
      <c r="AX145" s="87"/>
      <c r="AY145" s="88"/>
      <c r="AZ145" s="200"/>
      <c r="BA145" s="200"/>
      <c r="BB145" s="200"/>
      <c r="BC145" s="200"/>
      <c r="BD145" s="201"/>
      <c r="BE145" s="199"/>
      <c r="BF145" s="199"/>
    </row>
    <row r="146" spans="1:58" x14ac:dyDescent="0.35">
      <c r="A146" s="7">
        <v>138</v>
      </c>
      <c r="B146" s="112" t="s">
        <v>310</v>
      </c>
      <c r="C146" s="103">
        <v>159</v>
      </c>
      <c r="D146" s="71">
        <v>0.08</v>
      </c>
      <c r="E146" s="71" t="s">
        <v>346</v>
      </c>
      <c r="F146" s="59">
        <v>36900</v>
      </c>
      <c r="G146" s="59">
        <v>39934</v>
      </c>
      <c r="H146" s="73" t="s">
        <v>478</v>
      </c>
      <c r="I146" s="57">
        <f t="shared" ref="I146:I175" si="38">M146+P146+S146+V146+Y146+AB146+AE146+AH146+AK146+AN146+AQ146+AT146</f>
        <v>129823.30599999997</v>
      </c>
      <c r="J146" s="15">
        <f t="shared" ref="J146:J175" si="39">N146+Q146+T146+W146+Z146+AC146+AF146+AI146+AL146+AO146+AR146+AU146</f>
        <v>20477.032902276002</v>
      </c>
      <c r="K146" s="16">
        <f t="shared" si="37"/>
        <v>0.15773002192900562</v>
      </c>
      <c r="L146" s="17">
        <f t="shared" ref="L146:L175" si="40">O146+R146+U146+X146+AA146+AD146+AG146+AJ146+AM146+AP146+AS146+AV146</f>
        <v>9336.4253037319977</v>
      </c>
      <c r="M146" s="105">
        <v>8448.398000000001</v>
      </c>
      <c r="N146" s="106">
        <v>1332.5658165399998</v>
      </c>
      <c r="O146" s="107">
        <v>879.52937078000002</v>
      </c>
      <c r="P146" s="105">
        <v>9935.1147999999921</v>
      </c>
      <c r="Q146" s="106">
        <v>1567.0656574039992</v>
      </c>
      <c r="R146" s="107">
        <v>1038.0045818000006</v>
      </c>
      <c r="S146" s="105">
        <v>22217.496799999997</v>
      </c>
      <c r="T146" s="106">
        <v>3504.3657702639998</v>
      </c>
      <c r="U146" s="107">
        <v>2512.5229507199997</v>
      </c>
      <c r="V146" s="105">
        <v>12576.851599999996</v>
      </c>
      <c r="W146" s="106">
        <v>1983.7468028679984</v>
      </c>
      <c r="X146" s="107">
        <v>1459.9721518919996</v>
      </c>
      <c r="Y146" s="105">
        <v>17087.485200000006</v>
      </c>
      <c r="Z146" s="106">
        <v>2695.2090405960002</v>
      </c>
      <c r="AA146" s="107">
        <v>1852.2910252600007</v>
      </c>
      <c r="AB146" s="105">
        <v>6574.4727999999996</v>
      </c>
      <c r="AC146" s="106">
        <v>1036.9915947440018</v>
      </c>
      <c r="AD146" s="107">
        <v>548.62994732799984</v>
      </c>
      <c r="AE146" s="105">
        <v>3314.7503999999958</v>
      </c>
      <c r="AF146" s="106">
        <v>522.83558059200107</v>
      </c>
      <c r="AG146" s="107">
        <v>236.89220387200001</v>
      </c>
      <c r="AH146" s="105">
        <v>5881.4835999999978</v>
      </c>
      <c r="AI146" s="106">
        <v>927.6864082280016</v>
      </c>
      <c r="AJ146" s="107">
        <v>417.54028180399939</v>
      </c>
      <c r="AK146" s="105">
        <v>5842.047999999997</v>
      </c>
      <c r="AL146" s="106">
        <v>921.46623104000014</v>
      </c>
      <c r="AM146" s="107">
        <v>184.2104423560001</v>
      </c>
      <c r="AN146" s="119">
        <v>7084.3643999999986</v>
      </c>
      <c r="AO146" s="118">
        <v>1117.42</v>
      </c>
      <c r="AP146" s="107">
        <v>394.25020896000012</v>
      </c>
      <c r="AQ146" s="119">
        <v>15199.479600000004</v>
      </c>
      <c r="AR146" s="118">
        <v>2397.41</v>
      </c>
      <c r="AS146" s="107">
        <v>465.75495392799979</v>
      </c>
      <c r="AT146" s="119">
        <v>15661.360799999999</v>
      </c>
      <c r="AU146" s="118">
        <v>2470.27</v>
      </c>
      <c r="AV146" s="197">
        <v>-653.1728149679999</v>
      </c>
      <c r="AW146" s="199"/>
      <c r="AX146" s="87"/>
      <c r="AY146" s="88"/>
      <c r="AZ146" s="200"/>
      <c r="BA146" s="200"/>
      <c r="BB146" s="200"/>
      <c r="BC146" s="200"/>
      <c r="BD146" s="201"/>
      <c r="BE146" s="199"/>
      <c r="BF146" s="199"/>
    </row>
    <row r="147" spans="1:58" x14ac:dyDescent="0.35">
      <c r="A147" s="7">
        <v>139</v>
      </c>
      <c r="B147" s="112" t="s">
        <v>311</v>
      </c>
      <c r="C147" s="103">
        <v>33</v>
      </c>
      <c r="D147" s="71">
        <v>1.8499999999999999E-2</v>
      </c>
      <c r="E147" s="71" t="s">
        <v>346</v>
      </c>
      <c r="F147" s="59">
        <v>36237</v>
      </c>
      <c r="G147" s="59">
        <v>39600</v>
      </c>
      <c r="H147" s="73" t="s">
        <v>479</v>
      </c>
      <c r="I147" s="57">
        <f t="shared" si="38"/>
        <v>23243.863000000001</v>
      </c>
      <c r="J147" s="15">
        <f t="shared" si="39"/>
        <v>3666.2599253689991</v>
      </c>
      <c r="K147" s="16">
        <f t="shared" si="37"/>
        <v>0.1577302329380017</v>
      </c>
      <c r="L147" s="17">
        <f t="shared" si="40"/>
        <v>1631.5415376200001</v>
      </c>
      <c r="M147" s="105">
        <v>2703.193600000001</v>
      </c>
      <c r="N147" s="106">
        <v>426.37472652799948</v>
      </c>
      <c r="O147" s="107">
        <v>284.77594525200038</v>
      </c>
      <c r="P147" s="105">
        <v>1240.3460000000005</v>
      </c>
      <c r="Q147" s="106">
        <v>195.63977457999979</v>
      </c>
      <c r="R147" s="107">
        <v>120.30140950199993</v>
      </c>
      <c r="S147" s="105">
        <v>3158.5063999999993</v>
      </c>
      <c r="T147" s="106">
        <v>498.19121447199973</v>
      </c>
      <c r="U147" s="107">
        <v>368.08833617600004</v>
      </c>
      <c r="V147" s="105">
        <v>2790.7090999999996</v>
      </c>
      <c r="W147" s="106">
        <v>440.17854634300033</v>
      </c>
      <c r="X147" s="107">
        <v>324.93368587699985</v>
      </c>
      <c r="Y147" s="105">
        <v>1478.4488999999996</v>
      </c>
      <c r="Z147" s="106">
        <v>233.19574499700005</v>
      </c>
      <c r="AA147" s="107">
        <v>162.01942129299999</v>
      </c>
      <c r="AB147" s="105">
        <v>417.4649999999998</v>
      </c>
      <c r="AC147" s="106">
        <v>65.846754449999992</v>
      </c>
      <c r="AD147" s="107">
        <v>34.946419982999984</v>
      </c>
      <c r="AE147" s="105">
        <v>0</v>
      </c>
      <c r="AF147" s="106">
        <v>0</v>
      </c>
      <c r="AG147" s="107">
        <v>0</v>
      </c>
      <c r="AH147" s="105">
        <v>1514.205100000001</v>
      </c>
      <c r="AI147" s="106">
        <v>238.83557042299984</v>
      </c>
      <c r="AJ147" s="107">
        <v>98.938870452000046</v>
      </c>
      <c r="AK147" s="105">
        <v>919.91119999999967</v>
      </c>
      <c r="AL147" s="106">
        <v>145.09759357599995</v>
      </c>
      <c r="AM147" s="107">
        <v>27.716343780999971</v>
      </c>
      <c r="AN147" s="119">
        <v>2614.2030000000022</v>
      </c>
      <c r="AO147" s="118">
        <v>412.34</v>
      </c>
      <c r="AP147" s="107">
        <v>159.83807578799997</v>
      </c>
      <c r="AQ147" s="119">
        <v>4293.1999999999971</v>
      </c>
      <c r="AR147" s="118">
        <v>677.17</v>
      </c>
      <c r="AS147" s="107">
        <v>159.66854550600002</v>
      </c>
      <c r="AT147" s="119">
        <v>2113.6746999999982</v>
      </c>
      <c r="AU147" s="118">
        <v>333.39</v>
      </c>
      <c r="AV147" s="197">
        <v>-109.68551599000004</v>
      </c>
      <c r="AW147" s="199"/>
      <c r="AX147" s="87"/>
      <c r="AY147" s="88"/>
      <c r="AZ147" s="200"/>
      <c r="BA147" s="200"/>
      <c r="BB147" s="200"/>
      <c r="BC147" s="200"/>
      <c r="BD147" s="199"/>
      <c r="BE147" s="199"/>
      <c r="BF147" s="199"/>
    </row>
    <row r="148" spans="1:58" x14ac:dyDescent="0.35">
      <c r="A148" s="13">
        <v>140</v>
      </c>
      <c r="B148" s="112" t="s">
        <v>85</v>
      </c>
      <c r="C148" s="103">
        <v>164</v>
      </c>
      <c r="D148" s="71">
        <v>0.1163</v>
      </c>
      <c r="E148" s="71" t="s">
        <v>346</v>
      </c>
      <c r="F148" s="59">
        <v>37595</v>
      </c>
      <c r="G148" s="59">
        <v>39448</v>
      </c>
      <c r="H148" s="73" t="s">
        <v>480</v>
      </c>
      <c r="I148" s="57">
        <f t="shared" si="38"/>
        <v>246675.78</v>
      </c>
      <c r="J148" s="15">
        <f t="shared" si="39"/>
        <v>38624.497735920006</v>
      </c>
      <c r="K148" s="16">
        <f t="shared" si="37"/>
        <v>0.15658001663527732</v>
      </c>
      <c r="L148" s="17">
        <f t="shared" si="40"/>
        <v>16387.022600119984</v>
      </c>
      <c r="M148" s="105">
        <v>17947.107999999978</v>
      </c>
      <c r="N148" s="106">
        <v>2810.1581706400002</v>
      </c>
      <c r="O148" s="107">
        <v>1860.7387569599953</v>
      </c>
      <c r="P148" s="105">
        <v>20562.160000000022</v>
      </c>
      <c r="Q148" s="106">
        <v>3219.6230128000025</v>
      </c>
      <c r="R148" s="107">
        <v>2106.9539344399986</v>
      </c>
      <c r="S148" s="105">
        <v>47160.928000000022</v>
      </c>
      <c r="T148" s="106">
        <v>7384.4581062400011</v>
      </c>
      <c r="U148" s="107">
        <v>5283.7284822800002</v>
      </c>
      <c r="V148" s="105">
        <v>26084.383999999991</v>
      </c>
      <c r="W148" s="106">
        <v>4084.2928467200022</v>
      </c>
      <c r="X148" s="107">
        <v>3010.6652091199976</v>
      </c>
      <c r="Y148" s="105">
        <v>35925.515999999938</v>
      </c>
      <c r="Z148" s="106">
        <v>5625.2172952799956</v>
      </c>
      <c r="AA148" s="107">
        <v>3857.0793143599967</v>
      </c>
      <c r="AB148" s="105">
        <v>11825.332000000006</v>
      </c>
      <c r="AC148" s="106">
        <v>1851.6104845599989</v>
      </c>
      <c r="AD148" s="107">
        <v>980.91691788000003</v>
      </c>
      <c r="AE148" s="105">
        <v>2005.0240000000003</v>
      </c>
      <c r="AF148" s="106">
        <v>313.94665792000001</v>
      </c>
      <c r="AG148" s="107">
        <v>127.29390167999996</v>
      </c>
      <c r="AH148" s="105">
        <v>3733.1160000000009</v>
      </c>
      <c r="AI148" s="106">
        <v>584.53130327999986</v>
      </c>
      <c r="AJ148" s="107">
        <v>251.16691383999998</v>
      </c>
      <c r="AK148" s="105">
        <v>5160.5559999999987</v>
      </c>
      <c r="AL148" s="106">
        <v>808.03985847999979</v>
      </c>
      <c r="AM148" s="107">
        <v>159.62101071999999</v>
      </c>
      <c r="AN148" s="119">
        <v>6009.3919999999989</v>
      </c>
      <c r="AO148" s="118">
        <v>940.95</v>
      </c>
      <c r="AP148" s="107">
        <v>266.48445479999987</v>
      </c>
      <c r="AQ148" s="119">
        <v>24959.884000000005</v>
      </c>
      <c r="AR148" s="118">
        <v>3908.22</v>
      </c>
      <c r="AS148" s="107">
        <v>557.85749207999925</v>
      </c>
      <c r="AT148" s="119">
        <v>45302.380000000034</v>
      </c>
      <c r="AU148" s="118">
        <v>7093.45</v>
      </c>
      <c r="AV148" s="197">
        <v>-2075.4837880400005</v>
      </c>
      <c r="AW148" s="199"/>
      <c r="AX148" s="87"/>
      <c r="AY148" s="88"/>
      <c r="AZ148" s="200"/>
      <c r="BA148" s="200"/>
      <c r="BB148" s="200"/>
      <c r="BC148" s="200"/>
      <c r="BD148" s="201"/>
      <c r="BE148" s="199"/>
      <c r="BF148" s="199"/>
    </row>
    <row r="149" spans="1:58" x14ac:dyDescent="0.35">
      <c r="A149" s="7">
        <v>141</v>
      </c>
      <c r="B149" s="112" t="s">
        <v>86</v>
      </c>
      <c r="C149" s="103">
        <v>165</v>
      </c>
      <c r="D149" s="71">
        <v>0.3</v>
      </c>
      <c r="E149" s="71" t="s">
        <v>346</v>
      </c>
      <c r="F149" s="59">
        <v>37610</v>
      </c>
      <c r="G149" s="59">
        <v>40269</v>
      </c>
      <c r="H149" s="73" t="s">
        <v>481</v>
      </c>
      <c r="I149" s="57">
        <f t="shared" si="38"/>
        <v>1125889.1999999995</v>
      </c>
      <c r="J149" s="15">
        <f t="shared" si="39"/>
        <v>161970.4243705</v>
      </c>
      <c r="K149" s="16">
        <f t="shared" si="37"/>
        <v>0.14386000360470647</v>
      </c>
      <c r="L149" s="17">
        <f t="shared" si="40"/>
        <v>62691.732009750049</v>
      </c>
      <c r="M149" s="105">
        <v>76111.250000000087</v>
      </c>
      <c r="N149" s="106">
        <v>10949.364425000007</v>
      </c>
      <c r="O149" s="107">
        <v>7000.5138825000067</v>
      </c>
      <c r="P149" s="105">
        <v>53574.275000000045</v>
      </c>
      <c r="Q149" s="106">
        <v>7707.1952015000052</v>
      </c>
      <c r="R149" s="107">
        <v>4830.1331660000014</v>
      </c>
      <c r="S149" s="105">
        <v>180164.00000000003</v>
      </c>
      <c r="T149" s="106">
        <v>25918.393040000006</v>
      </c>
      <c r="U149" s="107">
        <v>18030.087900999999</v>
      </c>
      <c r="V149" s="105">
        <v>122637.87500000006</v>
      </c>
      <c r="W149" s="106">
        <v>17642.684697499997</v>
      </c>
      <c r="X149" s="107">
        <v>12671.5956295</v>
      </c>
      <c r="Y149" s="105">
        <v>175315.74999999983</v>
      </c>
      <c r="Z149" s="106">
        <v>25220.923794999992</v>
      </c>
      <c r="AA149" s="107">
        <v>16730.102211000019</v>
      </c>
      <c r="AB149" s="105">
        <v>53516.475000000028</v>
      </c>
      <c r="AC149" s="106">
        <v>7698.8800935000017</v>
      </c>
      <c r="AD149" s="107">
        <v>4042.7901825000004</v>
      </c>
      <c r="AE149" s="105">
        <v>10049.524999999998</v>
      </c>
      <c r="AF149" s="106">
        <v>1445.7246664999993</v>
      </c>
      <c r="AG149" s="107">
        <v>530.72918549999997</v>
      </c>
      <c r="AH149" s="105">
        <v>25622.700000000008</v>
      </c>
      <c r="AI149" s="106">
        <v>3686.0816220000029</v>
      </c>
      <c r="AJ149" s="107">
        <v>1362.0928525000006</v>
      </c>
      <c r="AK149" s="105">
        <v>44214.07499999999</v>
      </c>
      <c r="AL149" s="106">
        <v>6360.6368295000002</v>
      </c>
      <c r="AM149" s="107">
        <v>881.68197275000091</v>
      </c>
      <c r="AN149" s="119">
        <v>62985.375000000015</v>
      </c>
      <c r="AO149" s="118">
        <v>9061.08</v>
      </c>
      <c r="AP149" s="107">
        <v>2692.9860220000064</v>
      </c>
      <c r="AQ149" s="119">
        <v>170494.09999999974</v>
      </c>
      <c r="AR149" s="118">
        <v>24527.279999999999</v>
      </c>
      <c r="AS149" s="107">
        <v>3011.0558587500004</v>
      </c>
      <c r="AT149" s="119">
        <v>151203.7999999999</v>
      </c>
      <c r="AU149" s="118">
        <v>21752.18</v>
      </c>
      <c r="AV149" s="197">
        <v>-9092.0368542499891</v>
      </c>
      <c r="AW149" s="199"/>
      <c r="AX149" s="87"/>
      <c r="AY149" s="88"/>
      <c r="AZ149" s="200"/>
      <c r="BA149" s="200"/>
      <c r="BB149" s="200"/>
      <c r="BC149" s="200"/>
      <c r="BD149" s="201"/>
      <c r="BE149" s="199"/>
      <c r="BF149" s="199"/>
    </row>
    <row r="150" spans="1:58" x14ac:dyDescent="0.35">
      <c r="A150" s="7">
        <v>142</v>
      </c>
      <c r="B150" s="112" t="s">
        <v>87</v>
      </c>
      <c r="C150" s="103">
        <v>167</v>
      </c>
      <c r="D150" s="71">
        <v>0.112</v>
      </c>
      <c r="E150" s="71" t="s">
        <v>346</v>
      </c>
      <c r="F150" s="59">
        <v>36763</v>
      </c>
      <c r="G150" s="59">
        <v>39569</v>
      </c>
      <c r="H150" s="73" t="s">
        <v>482</v>
      </c>
      <c r="I150" s="57">
        <f t="shared" si="38"/>
        <v>212079.31320000015</v>
      </c>
      <c r="J150" s="15">
        <f t="shared" si="39"/>
        <v>33207.380961735995</v>
      </c>
      <c r="K150" s="16">
        <f t="shared" si="37"/>
        <v>0.15658000990610513</v>
      </c>
      <c r="L150" s="17">
        <f t="shared" si="40"/>
        <v>15571.559885352013</v>
      </c>
      <c r="M150" s="105">
        <v>20148.011400000029</v>
      </c>
      <c r="N150" s="106">
        <v>3154.7756250119983</v>
      </c>
      <c r="O150" s="107">
        <v>2110.9509338940011</v>
      </c>
      <c r="P150" s="105">
        <v>15236.834399999994</v>
      </c>
      <c r="Q150" s="106">
        <v>2385.7835303520019</v>
      </c>
      <c r="R150" s="107">
        <v>1561.4989823400003</v>
      </c>
      <c r="S150" s="105">
        <v>40753.030200000016</v>
      </c>
      <c r="T150" s="106">
        <v>6381.1094687159912</v>
      </c>
      <c r="U150" s="107">
        <v>4587.635514198003</v>
      </c>
      <c r="V150" s="105">
        <v>26227.21020000003</v>
      </c>
      <c r="W150" s="106">
        <v>4106.6565731160008</v>
      </c>
      <c r="X150" s="107">
        <v>3041.4503920380043</v>
      </c>
      <c r="Y150" s="105">
        <v>30261.784200000046</v>
      </c>
      <c r="Z150" s="106">
        <v>4738.3901700359984</v>
      </c>
      <c r="AA150" s="107">
        <v>3263.1042339239993</v>
      </c>
      <c r="AB150" s="105">
        <v>6816.7374000000009</v>
      </c>
      <c r="AC150" s="106">
        <v>1067.3647420920008</v>
      </c>
      <c r="AD150" s="107">
        <v>599.7921746880005</v>
      </c>
      <c r="AE150" s="105">
        <v>1554.6569999999992</v>
      </c>
      <c r="AF150" s="106">
        <v>243.42819306000027</v>
      </c>
      <c r="AG150" s="107">
        <v>105.22102558799999</v>
      </c>
      <c r="AH150" s="105">
        <v>2324.2235999999984</v>
      </c>
      <c r="AI150" s="106">
        <v>363.92693128799988</v>
      </c>
      <c r="AJ150" s="107">
        <v>153.32598209400004</v>
      </c>
      <c r="AK150" s="105">
        <v>3397.6608000000015</v>
      </c>
      <c r="AL150" s="106">
        <v>532.00572806400021</v>
      </c>
      <c r="AM150" s="107">
        <v>106.99994642399997</v>
      </c>
      <c r="AN150" s="119">
        <v>8536.2329999999947</v>
      </c>
      <c r="AO150" s="118">
        <v>1336.6</v>
      </c>
      <c r="AP150" s="107">
        <v>484.86107365199973</v>
      </c>
      <c r="AQ150" s="119">
        <v>29445.962399999989</v>
      </c>
      <c r="AR150" s="118">
        <v>4610.6499999999996</v>
      </c>
      <c r="AS150" s="107">
        <v>824.31437450400051</v>
      </c>
      <c r="AT150" s="119">
        <v>27376.968599999978</v>
      </c>
      <c r="AU150" s="118">
        <v>4286.6899999999996</v>
      </c>
      <c r="AV150" s="197">
        <v>-1267.5947479919987</v>
      </c>
      <c r="AW150" s="199"/>
      <c r="AX150" s="87"/>
      <c r="AY150" s="88"/>
      <c r="AZ150" s="200"/>
      <c r="BA150" s="200"/>
      <c r="BB150" s="200"/>
      <c r="BC150" s="200"/>
      <c r="BD150" s="201"/>
      <c r="BE150" s="199"/>
      <c r="BF150" s="199"/>
    </row>
    <row r="151" spans="1:58" x14ac:dyDescent="0.35">
      <c r="A151" s="13">
        <v>143</v>
      </c>
      <c r="B151" s="112" t="s">
        <v>312</v>
      </c>
      <c r="C151" s="103">
        <v>168</v>
      </c>
      <c r="D151" s="71">
        <v>0.111</v>
      </c>
      <c r="E151" s="71" t="s">
        <v>346</v>
      </c>
      <c r="F151" s="59">
        <v>35925</v>
      </c>
      <c r="G151" s="59">
        <v>39873</v>
      </c>
      <c r="H151" s="73" t="s">
        <v>483</v>
      </c>
      <c r="I151" s="57">
        <f t="shared" si="38"/>
        <v>181420.44500000001</v>
      </c>
      <c r="J151" s="15">
        <f t="shared" si="39"/>
        <v>28406.8096071</v>
      </c>
      <c r="K151" s="16">
        <f t="shared" si="37"/>
        <v>0.15657997976523538</v>
      </c>
      <c r="L151" s="17">
        <f t="shared" si="40"/>
        <v>12670.249245199997</v>
      </c>
      <c r="M151" s="105">
        <v>8750.9700000000012</v>
      </c>
      <c r="N151" s="106">
        <v>1370.2268825999997</v>
      </c>
      <c r="O151" s="107">
        <v>923.51825869999948</v>
      </c>
      <c r="P151" s="105">
        <v>8074.905000000007</v>
      </c>
      <c r="Q151" s="106">
        <v>1264.3686249</v>
      </c>
      <c r="R151" s="107">
        <v>857.6167133000007</v>
      </c>
      <c r="S151" s="105">
        <v>28663.669999999976</v>
      </c>
      <c r="T151" s="106">
        <v>4488.1574486000018</v>
      </c>
      <c r="U151" s="107">
        <v>3219.9925388499973</v>
      </c>
      <c r="V151" s="105">
        <v>19162.579999999998</v>
      </c>
      <c r="W151" s="106">
        <v>3000.4767763999998</v>
      </c>
      <c r="X151" s="107">
        <v>2246.1018218999984</v>
      </c>
      <c r="Y151" s="105">
        <v>31843.43499999999</v>
      </c>
      <c r="Z151" s="106">
        <v>4986.0450523000036</v>
      </c>
      <c r="AA151" s="107">
        <v>3341.0294825500005</v>
      </c>
      <c r="AB151" s="105">
        <v>6923.3800000000056</v>
      </c>
      <c r="AC151" s="106">
        <v>1084.062840399999</v>
      </c>
      <c r="AD151" s="107">
        <v>549.03156030000036</v>
      </c>
      <c r="AE151" s="105">
        <v>2630.3550000000014</v>
      </c>
      <c r="AF151" s="106">
        <v>411.8609859</v>
      </c>
      <c r="AG151" s="107">
        <v>181.84264320000008</v>
      </c>
      <c r="AH151" s="105">
        <v>5226.6950000000024</v>
      </c>
      <c r="AI151" s="106">
        <v>818.39590309999926</v>
      </c>
      <c r="AJ151" s="107">
        <v>331.48434689999988</v>
      </c>
      <c r="AK151" s="105">
        <v>5469.504999999991</v>
      </c>
      <c r="AL151" s="106">
        <v>856.41509290000067</v>
      </c>
      <c r="AM151" s="107">
        <v>172.24514875000014</v>
      </c>
      <c r="AN151" s="119">
        <v>12622.045000000013</v>
      </c>
      <c r="AO151" s="118">
        <v>1976.36</v>
      </c>
      <c r="AP151" s="107">
        <v>736.92382119999934</v>
      </c>
      <c r="AQ151" s="119">
        <v>27028.285000000018</v>
      </c>
      <c r="AR151" s="118">
        <v>4232.09</v>
      </c>
      <c r="AS151" s="107">
        <v>985.16824044999987</v>
      </c>
      <c r="AT151" s="119">
        <v>25024.62000000001</v>
      </c>
      <c r="AU151" s="118">
        <v>3918.35</v>
      </c>
      <c r="AV151" s="197">
        <v>-874.70533089999969</v>
      </c>
      <c r="AW151" s="199"/>
      <c r="AX151" s="87"/>
      <c r="AY151" s="88"/>
      <c r="AZ151" s="200"/>
      <c r="BA151" s="200"/>
      <c r="BB151" s="200"/>
      <c r="BC151" s="200"/>
      <c r="BD151" s="201"/>
      <c r="BE151" s="199"/>
      <c r="BF151" s="199"/>
    </row>
    <row r="152" spans="1:58" x14ac:dyDescent="0.35">
      <c r="A152" s="7">
        <v>144</v>
      </c>
      <c r="B152" s="112" t="s">
        <v>88</v>
      </c>
      <c r="C152" s="103">
        <v>169</v>
      </c>
      <c r="D152" s="71">
        <v>0.112</v>
      </c>
      <c r="E152" s="71" t="s">
        <v>346</v>
      </c>
      <c r="F152" s="59">
        <v>37573</v>
      </c>
      <c r="G152" s="59">
        <v>39934</v>
      </c>
      <c r="H152" s="73" t="s">
        <v>484</v>
      </c>
      <c r="I152" s="57">
        <f t="shared" si="38"/>
        <v>174946.36799999999</v>
      </c>
      <c r="J152" s="15">
        <f t="shared" si="39"/>
        <v>27393.101468720004</v>
      </c>
      <c r="K152" s="16">
        <f t="shared" si="37"/>
        <v>0.1565799952401413</v>
      </c>
      <c r="L152" s="17">
        <f t="shared" si="40"/>
        <v>10394.037230340007</v>
      </c>
      <c r="M152" s="105">
        <v>18457.680000000026</v>
      </c>
      <c r="N152" s="106">
        <v>2890.1035344000011</v>
      </c>
      <c r="O152" s="107">
        <v>1915.8418907399998</v>
      </c>
      <c r="P152" s="105">
        <v>8316.8459999999959</v>
      </c>
      <c r="Q152" s="106">
        <v>1302.25174668</v>
      </c>
      <c r="R152" s="107">
        <v>840.11158008000041</v>
      </c>
      <c r="S152" s="105">
        <v>27906.50999999998</v>
      </c>
      <c r="T152" s="106">
        <v>4369.6013358000027</v>
      </c>
      <c r="U152" s="107">
        <v>3140.2627703400026</v>
      </c>
      <c r="V152" s="105">
        <v>14191.379999999974</v>
      </c>
      <c r="W152" s="106">
        <v>2222.0862803999994</v>
      </c>
      <c r="X152" s="107">
        <v>1637.3732570400014</v>
      </c>
      <c r="Y152" s="105">
        <v>13314.869999999995</v>
      </c>
      <c r="Z152" s="106">
        <v>2084.8423445999993</v>
      </c>
      <c r="AA152" s="107">
        <v>1457.8942935600007</v>
      </c>
      <c r="AB152" s="105">
        <v>641.12400000000025</v>
      </c>
      <c r="AC152" s="106">
        <v>100.38719591999998</v>
      </c>
      <c r="AD152" s="107">
        <v>58.43843502</v>
      </c>
      <c r="AE152" s="105">
        <v>0</v>
      </c>
      <c r="AF152" s="106">
        <v>0</v>
      </c>
      <c r="AG152" s="107">
        <v>0</v>
      </c>
      <c r="AH152" s="105">
        <v>3718.7819999999956</v>
      </c>
      <c r="AI152" s="106">
        <v>582.28688556000088</v>
      </c>
      <c r="AJ152" s="107">
        <v>222.98083296000016</v>
      </c>
      <c r="AK152" s="105">
        <v>3103.0920000000015</v>
      </c>
      <c r="AL152" s="106">
        <v>485.8821453600001</v>
      </c>
      <c r="AM152" s="107">
        <v>126.25489590000015</v>
      </c>
      <c r="AN152" s="119">
        <v>19389.131999999994</v>
      </c>
      <c r="AO152" s="118">
        <v>3035.95</v>
      </c>
      <c r="AP152" s="107">
        <v>1141.2773716200013</v>
      </c>
      <c r="AQ152" s="119">
        <v>39204.03</v>
      </c>
      <c r="AR152" s="118">
        <v>6138.57</v>
      </c>
      <c r="AS152" s="107">
        <v>954.21326292000117</v>
      </c>
      <c r="AT152" s="119">
        <v>26702.92200000005</v>
      </c>
      <c r="AU152" s="118">
        <v>4181.1400000000003</v>
      </c>
      <c r="AV152" s="197">
        <v>-1100.6113598399986</v>
      </c>
      <c r="AW152" s="199"/>
      <c r="AX152" s="87"/>
      <c r="AY152" s="88"/>
      <c r="AZ152" s="200"/>
      <c r="BA152" s="200"/>
      <c r="BB152" s="200"/>
      <c r="BC152" s="200"/>
      <c r="BD152" s="201"/>
      <c r="BE152" s="199"/>
      <c r="BF152" s="199"/>
    </row>
    <row r="153" spans="1:58" x14ac:dyDescent="0.35">
      <c r="A153" s="7">
        <v>145</v>
      </c>
      <c r="B153" s="112" t="s">
        <v>89</v>
      </c>
      <c r="C153" s="103">
        <v>172</v>
      </c>
      <c r="D153" s="71">
        <v>0.03</v>
      </c>
      <c r="E153" s="71" t="s">
        <v>346</v>
      </c>
      <c r="F153" s="59">
        <v>36096</v>
      </c>
      <c r="G153" s="59">
        <v>39995</v>
      </c>
      <c r="H153" s="73" t="s">
        <v>485</v>
      </c>
      <c r="I153" s="57">
        <f t="shared" si="38"/>
        <v>99417.168699999995</v>
      </c>
      <c r="J153" s="15">
        <f t="shared" si="39"/>
        <v>15681.062847652998</v>
      </c>
      <c r="K153" s="16">
        <f t="shared" si="37"/>
        <v>0.15772992786559811</v>
      </c>
      <c r="L153" s="17">
        <f t="shared" si="40"/>
        <v>6136.3158373769957</v>
      </c>
      <c r="M153" s="105">
        <v>6867.9296999999988</v>
      </c>
      <c r="N153" s="106">
        <v>1083.2785515810001</v>
      </c>
      <c r="O153" s="107">
        <v>717.20181721300003</v>
      </c>
      <c r="P153" s="105">
        <v>7010.6435000000001</v>
      </c>
      <c r="Q153" s="106">
        <v>1105.7887992550011</v>
      </c>
      <c r="R153" s="107">
        <v>718.73453406800002</v>
      </c>
      <c r="S153" s="105">
        <v>10791.469599999995</v>
      </c>
      <c r="T153" s="106">
        <v>1702.1385000079986</v>
      </c>
      <c r="U153" s="107">
        <v>1224.5360144589977</v>
      </c>
      <c r="V153" s="105">
        <v>7541.2179999999971</v>
      </c>
      <c r="W153" s="106">
        <v>1189.47631514</v>
      </c>
      <c r="X153" s="107">
        <v>871.47473320399968</v>
      </c>
      <c r="Y153" s="105">
        <v>7306.2680999999966</v>
      </c>
      <c r="Z153" s="106">
        <v>1152.4176674129992</v>
      </c>
      <c r="AA153" s="107">
        <v>796.90274008200083</v>
      </c>
      <c r="AB153" s="105">
        <v>4748.0931000000019</v>
      </c>
      <c r="AC153" s="106">
        <v>748.91672466299951</v>
      </c>
      <c r="AD153" s="107">
        <v>389.73992027799943</v>
      </c>
      <c r="AE153" s="105">
        <v>4015.4725000000008</v>
      </c>
      <c r="AF153" s="106">
        <v>633.36047742499966</v>
      </c>
      <c r="AG153" s="107">
        <v>290.32281471200019</v>
      </c>
      <c r="AH153" s="105">
        <v>8879.5328000000027</v>
      </c>
      <c r="AI153" s="106">
        <v>1400.5687085440011</v>
      </c>
      <c r="AJ153" s="107">
        <v>613.95778833199915</v>
      </c>
      <c r="AK153" s="105">
        <v>6955.7287999999962</v>
      </c>
      <c r="AL153" s="106">
        <v>1097.1271036240005</v>
      </c>
      <c r="AM153" s="107">
        <v>255.48288248699959</v>
      </c>
      <c r="AN153" s="119">
        <v>8305.452099999995</v>
      </c>
      <c r="AO153" s="118">
        <v>1310.02</v>
      </c>
      <c r="AP153" s="107">
        <v>420.22419898599975</v>
      </c>
      <c r="AQ153" s="119">
        <v>13142.669999999991</v>
      </c>
      <c r="AR153" s="118">
        <v>2072.9899999999998</v>
      </c>
      <c r="AS153" s="107">
        <v>440.5731165539998</v>
      </c>
      <c r="AT153" s="119">
        <v>13852.690500000012</v>
      </c>
      <c r="AU153" s="118">
        <v>2184.98</v>
      </c>
      <c r="AV153" s="197">
        <v>-602.83472299799973</v>
      </c>
      <c r="AW153" s="199"/>
      <c r="AX153" s="87"/>
      <c r="AY153" s="88"/>
      <c r="AZ153" s="200"/>
      <c r="BA153" s="200"/>
      <c r="BB153" s="200"/>
      <c r="BC153" s="200"/>
      <c r="BD153" s="201"/>
      <c r="BE153" s="199"/>
      <c r="BF153" s="199"/>
    </row>
    <row r="154" spans="1:58" x14ac:dyDescent="0.35">
      <c r="A154" s="13">
        <v>146</v>
      </c>
      <c r="B154" s="112" t="s">
        <v>90</v>
      </c>
      <c r="C154" s="103">
        <v>5</v>
      </c>
      <c r="D154" s="71">
        <v>0.8</v>
      </c>
      <c r="E154" s="71" t="s">
        <v>346</v>
      </c>
      <c r="F154" s="59">
        <v>34229</v>
      </c>
      <c r="G154" s="59">
        <v>39387</v>
      </c>
      <c r="H154" s="73" t="s">
        <v>486</v>
      </c>
      <c r="I154" s="57">
        <f t="shared" si="38"/>
        <v>1162253.7680000002</v>
      </c>
      <c r="J154" s="15">
        <f t="shared" si="39"/>
        <v>102057.49873806997</v>
      </c>
      <c r="K154" s="16">
        <f t="shared" si="37"/>
        <v>8.7809996016351879E-2</v>
      </c>
      <c r="L154" s="17">
        <f t="shared" si="40"/>
        <v>15905.551822680001</v>
      </c>
      <c r="M154" s="105">
        <v>87949.570000000065</v>
      </c>
      <c r="N154" s="106">
        <v>7722.8517417000012</v>
      </c>
      <c r="O154" s="107">
        <v>3252.2605980799999</v>
      </c>
      <c r="P154" s="105">
        <v>117217.65200000003</v>
      </c>
      <c r="Q154" s="106">
        <v>10292.882022119997</v>
      </c>
      <c r="R154" s="107">
        <v>3403.7288145399984</v>
      </c>
      <c r="S154" s="105">
        <v>237349.87999999971</v>
      </c>
      <c r="T154" s="106">
        <v>20841.692962799989</v>
      </c>
      <c r="U154" s="107">
        <v>10684.19735897001</v>
      </c>
      <c r="V154" s="105">
        <v>220892.95600000003</v>
      </c>
      <c r="W154" s="106">
        <v>19396.610466360005</v>
      </c>
      <c r="X154" s="107">
        <v>9984.5552467899979</v>
      </c>
      <c r="Y154" s="105">
        <v>211476.85000000036</v>
      </c>
      <c r="Z154" s="106">
        <v>18569.78219849999</v>
      </c>
      <c r="AA154" s="107">
        <v>8548.8611527499925</v>
      </c>
      <c r="AB154" s="105">
        <v>76825.780000000013</v>
      </c>
      <c r="AC154" s="106">
        <v>6746.0717417999958</v>
      </c>
      <c r="AD154" s="107">
        <v>1525.5786704900006</v>
      </c>
      <c r="AE154" s="105">
        <v>0</v>
      </c>
      <c r="AF154" s="106">
        <v>0</v>
      </c>
      <c r="AG154" s="107">
        <v>0</v>
      </c>
      <c r="AH154" s="105">
        <v>12094.980000000001</v>
      </c>
      <c r="AI154" s="106">
        <v>1062.0601938000002</v>
      </c>
      <c r="AJ154" s="107">
        <v>-221.92585409999995</v>
      </c>
      <c r="AK154" s="105">
        <v>7235.4790000000021</v>
      </c>
      <c r="AL154" s="106">
        <v>635.34741099000007</v>
      </c>
      <c r="AM154" s="107">
        <v>-262.33102539999999</v>
      </c>
      <c r="AN154" s="119">
        <v>5714.4989999999989</v>
      </c>
      <c r="AO154" s="118">
        <v>501.79</v>
      </c>
      <c r="AP154" s="107">
        <v>2.1912478699999918</v>
      </c>
      <c r="AQ154" s="119">
        <v>42864.050999999978</v>
      </c>
      <c r="AR154" s="118">
        <v>3763.89</v>
      </c>
      <c r="AS154" s="107">
        <v>-3081.3323796200025</v>
      </c>
      <c r="AT154" s="119">
        <v>142632.07100000003</v>
      </c>
      <c r="AU154" s="118">
        <v>12524.52</v>
      </c>
      <c r="AV154" s="197">
        <v>-17930.232007689996</v>
      </c>
      <c r="AW154" s="199"/>
      <c r="AX154" s="87"/>
      <c r="AY154" s="88"/>
      <c r="AZ154" s="200"/>
      <c r="BA154" s="200"/>
      <c r="BB154" s="200"/>
      <c r="BC154" s="200"/>
      <c r="BD154" s="201"/>
      <c r="BE154" s="199"/>
      <c r="BF154" s="199"/>
    </row>
    <row r="155" spans="1:58" x14ac:dyDescent="0.35">
      <c r="A155" s="175">
        <v>147</v>
      </c>
      <c r="B155" s="112" t="s">
        <v>91</v>
      </c>
      <c r="C155" s="113">
        <v>4</v>
      </c>
      <c r="D155" s="71">
        <v>0.2</v>
      </c>
      <c r="E155" s="71" t="s">
        <v>346</v>
      </c>
      <c r="F155" s="59">
        <v>36941</v>
      </c>
      <c r="G155" s="59">
        <v>39387</v>
      </c>
      <c r="H155" s="73" t="s">
        <v>487</v>
      </c>
      <c r="I155" s="57">
        <f t="shared" si="38"/>
        <v>423274.0344</v>
      </c>
      <c r="J155" s="15">
        <f t="shared" si="39"/>
        <v>64714.363221575986</v>
      </c>
      <c r="K155" s="16">
        <f t="shared" si="37"/>
        <v>0.15288999079121396</v>
      </c>
      <c r="L155" s="17">
        <f t="shared" si="40"/>
        <v>31173.019426968011</v>
      </c>
      <c r="M155" s="105">
        <v>36445.063200000019</v>
      </c>
      <c r="N155" s="106">
        <v>5572.0857126479987</v>
      </c>
      <c r="O155" s="107">
        <v>3727.9593263440029</v>
      </c>
      <c r="P155" s="105">
        <v>34671.566400000018</v>
      </c>
      <c r="Q155" s="106">
        <v>5300.9357868959978</v>
      </c>
      <c r="R155" s="107">
        <v>3454.9662334640002</v>
      </c>
      <c r="S155" s="105">
        <v>81602.306399999972</v>
      </c>
      <c r="T155" s="106">
        <v>12476.176625496002</v>
      </c>
      <c r="U155" s="107">
        <v>8914.5030315919976</v>
      </c>
      <c r="V155" s="105">
        <v>77520.607999999964</v>
      </c>
      <c r="W155" s="106">
        <v>11852.125757119995</v>
      </c>
      <c r="X155" s="107">
        <v>8528.6536150720021</v>
      </c>
      <c r="Y155" s="105">
        <v>69829.502399999983</v>
      </c>
      <c r="Z155" s="106">
        <v>10676.232621935993</v>
      </c>
      <c r="AA155" s="107">
        <v>7339.292686119994</v>
      </c>
      <c r="AB155" s="105">
        <v>31818.660799999994</v>
      </c>
      <c r="AC155" s="106">
        <v>4864.7550497119983</v>
      </c>
      <c r="AD155" s="107">
        <v>2707.9484687680006</v>
      </c>
      <c r="AE155" s="105">
        <v>0</v>
      </c>
      <c r="AF155" s="106">
        <v>0</v>
      </c>
      <c r="AG155" s="107">
        <v>0</v>
      </c>
      <c r="AH155" s="105">
        <v>4999.6103999999996</v>
      </c>
      <c r="AI155" s="106">
        <v>764.390434056</v>
      </c>
      <c r="AJ155" s="107">
        <v>228.4607042879999</v>
      </c>
      <c r="AK155" s="105">
        <v>2824.2608000000005</v>
      </c>
      <c r="AL155" s="106">
        <v>431.801233712</v>
      </c>
      <c r="AM155" s="107">
        <v>81.632144143999952</v>
      </c>
      <c r="AN155" s="119">
        <v>2329.1455999999998</v>
      </c>
      <c r="AO155" s="118">
        <v>356.1</v>
      </c>
      <c r="AP155" s="107">
        <v>134.92850515999996</v>
      </c>
      <c r="AQ155" s="119">
        <v>17675.363199999996</v>
      </c>
      <c r="AR155" s="118">
        <v>2702.39</v>
      </c>
      <c r="AS155" s="107">
        <v>-104.24779592000024</v>
      </c>
      <c r="AT155" s="119">
        <v>63557.947199999995</v>
      </c>
      <c r="AU155" s="118">
        <v>9717.3700000000008</v>
      </c>
      <c r="AV155" s="197">
        <v>-3841.0774920639988</v>
      </c>
      <c r="AW155" s="199"/>
      <c r="AX155" s="87"/>
      <c r="AY155" s="88"/>
      <c r="AZ155" s="200"/>
      <c r="BA155" s="200"/>
      <c r="BB155" s="200"/>
      <c r="BC155" s="200"/>
      <c r="BD155" s="201"/>
      <c r="BE155" s="199"/>
      <c r="BF155" s="199"/>
    </row>
    <row r="156" spans="1:58" x14ac:dyDescent="0.35">
      <c r="A156" s="175">
        <v>148</v>
      </c>
      <c r="B156" s="112" t="s">
        <v>92</v>
      </c>
      <c r="C156" s="113">
        <v>6</v>
      </c>
      <c r="D156" s="71">
        <v>0.44</v>
      </c>
      <c r="E156" s="71" t="s">
        <v>346</v>
      </c>
      <c r="F156" s="59">
        <v>35309</v>
      </c>
      <c r="G156" s="59">
        <v>39387</v>
      </c>
      <c r="H156" s="73" t="s">
        <v>488</v>
      </c>
      <c r="I156" s="57">
        <f t="shared" si="38"/>
        <v>999631.26620000042</v>
      </c>
      <c r="J156" s="15">
        <f t="shared" si="39"/>
        <v>138089.06590522203</v>
      </c>
      <c r="K156" s="16">
        <f t="shared" si="37"/>
        <v>0.13814000279338398</v>
      </c>
      <c r="L156" s="17">
        <f t="shared" si="40"/>
        <v>65163.233758583032</v>
      </c>
      <c r="M156" s="105">
        <v>30185.917900000019</v>
      </c>
      <c r="N156" s="106">
        <v>4169.8826987059965</v>
      </c>
      <c r="O156" s="107">
        <v>2339.2497391189995</v>
      </c>
      <c r="P156" s="105">
        <v>58784.552400000008</v>
      </c>
      <c r="Q156" s="106">
        <v>8120.4980685359969</v>
      </c>
      <c r="R156" s="107">
        <v>4793.9122825960003</v>
      </c>
      <c r="S156" s="105">
        <v>217597.75199999998</v>
      </c>
      <c r="T156" s="106">
        <v>30058.953461280016</v>
      </c>
      <c r="U156" s="107">
        <v>20405.002895328995</v>
      </c>
      <c r="V156" s="105">
        <v>141390.30860000002</v>
      </c>
      <c r="W156" s="106">
        <v>19531.657230003984</v>
      </c>
      <c r="X156" s="107">
        <v>13724.674809067015</v>
      </c>
      <c r="Y156" s="105">
        <v>197124.70930000037</v>
      </c>
      <c r="Z156" s="106">
        <v>27230.807342702021</v>
      </c>
      <c r="AA156" s="107">
        <v>17737.657656120005</v>
      </c>
      <c r="AB156" s="105">
        <v>113716.57830000001</v>
      </c>
      <c r="AC156" s="106">
        <v>15708.808126362001</v>
      </c>
      <c r="AD156" s="107">
        <v>7658.1610570440052</v>
      </c>
      <c r="AE156" s="105">
        <v>51048.27239999998</v>
      </c>
      <c r="AF156" s="106">
        <v>7051.8083493360036</v>
      </c>
      <c r="AG156" s="107">
        <v>2716.7486010730017</v>
      </c>
      <c r="AH156" s="105">
        <v>24675.180599999996</v>
      </c>
      <c r="AI156" s="106">
        <v>3408.6294480839988</v>
      </c>
      <c r="AJ156" s="107">
        <v>1252.250865631999</v>
      </c>
      <c r="AK156" s="105">
        <v>24864.855800000016</v>
      </c>
      <c r="AL156" s="106">
        <v>3434.8311802120024</v>
      </c>
      <c r="AM156" s="107">
        <v>380.50431940200053</v>
      </c>
      <c r="AN156" s="119">
        <v>36546.65129999999</v>
      </c>
      <c r="AO156" s="118">
        <v>5048.55</v>
      </c>
      <c r="AP156" s="107">
        <v>229.80799205400055</v>
      </c>
      <c r="AQ156" s="119">
        <v>27582.355799999998</v>
      </c>
      <c r="AR156" s="118">
        <v>3810.23</v>
      </c>
      <c r="AS156" s="107">
        <v>-178.99727906599909</v>
      </c>
      <c r="AT156" s="119">
        <v>76114.131799999916</v>
      </c>
      <c r="AU156" s="118">
        <v>10514.41</v>
      </c>
      <c r="AV156" s="197">
        <v>-5895.7391797869986</v>
      </c>
      <c r="AW156" s="199"/>
      <c r="AX156" s="87"/>
      <c r="AY156" s="88"/>
      <c r="AZ156" s="200"/>
      <c r="BA156" s="200"/>
      <c r="BB156" s="200"/>
      <c r="BC156" s="200"/>
      <c r="BD156" s="201"/>
      <c r="BE156" s="199"/>
      <c r="BF156" s="199"/>
    </row>
    <row r="157" spans="1:58" x14ac:dyDescent="0.35">
      <c r="A157" s="167">
        <v>149</v>
      </c>
      <c r="B157" s="112" t="s">
        <v>93</v>
      </c>
      <c r="C157" s="113">
        <v>9</v>
      </c>
      <c r="D157" s="71">
        <v>0.8</v>
      </c>
      <c r="E157" s="71" t="s">
        <v>346</v>
      </c>
      <c r="F157" s="59">
        <v>34683</v>
      </c>
      <c r="G157" s="59">
        <v>39814</v>
      </c>
      <c r="H157" s="73" t="s">
        <v>608</v>
      </c>
      <c r="I157" s="57">
        <f t="shared" si="38"/>
        <v>2154596.4</v>
      </c>
      <c r="J157" s="15">
        <f t="shared" si="39"/>
        <v>141901.72379679995</v>
      </c>
      <c r="K157" s="16">
        <f t="shared" si="37"/>
        <v>6.5860002270866122E-2</v>
      </c>
      <c r="L157" s="17">
        <f t="shared" si="40"/>
        <v>-10629.690395600006</v>
      </c>
      <c r="M157" s="105">
        <v>0</v>
      </c>
      <c r="N157" s="106">
        <v>0</v>
      </c>
      <c r="O157" s="107">
        <v>0</v>
      </c>
      <c r="P157" s="105">
        <v>49116.88</v>
      </c>
      <c r="Q157" s="106">
        <v>3234.8377168000011</v>
      </c>
      <c r="R157" s="107">
        <v>1351.998618399999</v>
      </c>
      <c r="S157" s="105">
        <v>246817.67999999979</v>
      </c>
      <c r="T157" s="106">
        <v>16255.412404800007</v>
      </c>
      <c r="U157" s="107">
        <v>5929.5700592000012</v>
      </c>
      <c r="V157" s="105">
        <v>380028.52000000019</v>
      </c>
      <c r="W157" s="106">
        <v>25028.678327199981</v>
      </c>
      <c r="X157" s="107">
        <v>7933.1130859999994</v>
      </c>
      <c r="Y157" s="105">
        <v>346540.00000000035</v>
      </c>
      <c r="Z157" s="106">
        <v>22823.124399999975</v>
      </c>
      <c r="AA157" s="107">
        <v>6119.7478299999993</v>
      </c>
      <c r="AB157" s="105">
        <v>381253.83999999979</v>
      </c>
      <c r="AC157" s="106">
        <v>25109.377902399996</v>
      </c>
      <c r="AD157" s="107">
        <v>-3459.0691268000041</v>
      </c>
      <c r="AE157" s="105">
        <v>177223.63999999981</v>
      </c>
      <c r="AF157" s="106">
        <v>11671.948930399998</v>
      </c>
      <c r="AG157" s="107">
        <v>-4107.2621624000021</v>
      </c>
      <c r="AH157" s="105">
        <v>211620.63999999998</v>
      </c>
      <c r="AI157" s="106">
        <v>13937.335350399997</v>
      </c>
      <c r="AJ157" s="107">
        <v>-5047.6752235999938</v>
      </c>
      <c r="AK157" s="105">
        <v>277243.68000000011</v>
      </c>
      <c r="AL157" s="106">
        <v>18259.268764799985</v>
      </c>
      <c r="AM157" s="107">
        <v>-14956.374364000003</v>
      </c>
      <c r="AN157" s="119">
        <v>84751.519999999917</v>
      </c>
      <c r="AO157" s="118">
        <v>5581.74</v>
      </c>
      <c r="AP157" s="107">
        <v>-4393.7391124000014</v>
      </c>
      <c r="AQ157" s="119">
        <v>0</v>
      </c>
      <c r="AR157" s="118">
        <v>0</v>
      </c>
      <c r="AS157" s="107">
        <v>0</v>
      </c>
      <c r="AT157" s="119">
        <v>0</v>
      </c>
      <c r="AU157" s="118">
        <v>0</v>
      </c>
      <c r="AV157" s="197">
        <v>0</v>
      </c>
      <c r="AW157" s="199"/>
      <c r="AX157" s="87"/>
      <c r="AY157" s="88"/>
      <c r="AZ157" s="200"/>
      <c r="BA157" s="200"/>
      <c r="BB157" s="200"/>
      <c r="BC157" s="200"/>
      <c r="BD157" s="201"/>
      <c r="BE157" s="199"/>
      <c r="BF157" s="199"/>
    </row>
    <row r="158" spans="1:58" x14ac:dyDescent="0.35">
      <c r="A158" s="175">
        <v>150</v>
      </c>
      <c r="B158" s="112" t="s">
        <v>94</v>
      </c>
      <c r="C158" s="113">
        <v>191</v>
      </c>
      <c r="D158" s="71">
        <v>6.7000000000000004E-2</v>
      </c>
      <c r="E158" s="71" t="s">
        <v>346</v>
      </c>
      <c r="F158" s="59">
        <v>36970</v>
      </c>
      <c r="G158" s="59">
        <v>39600</v>
      </c>
      <c r="H158" s="73" t="s">
        <v>489</v>
      </c>
      <c r="I158" s="57">
        <f t="shared" si="38"/>
        <v>265000.01310000016</v>
      </c>
      <c r="J158" s="15">
        <f t="shared" si="39"/>
        <v>41798.450656451001</v>
      </c>
      <c r="K158" s="16">
        <f t="shared" si="37"/>
        <v>0.15772999467995488</v>
      </c>
      <c r="L158" s="17">
        <f t="shared" si="40"/>
        <v>19463.393926214987</v>
      </c>
      <c r="M158" s="105">
        <v>27838.761599999998</v>
      </c>
      <c r="N158" s="106">
        <v>4391.0078671680012</v>
      </c>
      <c r="O158" s="107">
        <v>2939.572233323996</v>
      </c>
      <c r="P158" s="105">
        <v>20315.120699999996</v>
      </c>
      <c r="Q158" s="106">
        <v>3204.3039880110023</v>
      </c>
      <c r="R158" s="107">
        <v>1978.5422185950003</v>
      </c>
      <c r="S158" s="105">
        <v>25900.485900000018</v>
      </c>
      <c r="T158" s="106">
        <v>4085.2836410070013</v>
      </c>
      <c r="U158" s="107">
        <v>2959.9737722339996</v>
      </c>
      <c r="V158" s="105">
        <v>31183.304700000001</v>
      </c>
      <c r="W158" s="106">
        <v>4918.542650331</v>
      </c>
      <c r="X158" s="107">
        <v>3524.6044071689994</v>
      </c>
      <c r="Y158" s="105">
        <v>25425.623100000019</v>
      </c>
      <c r="Z158" s="106">
        <v>4010.3835315630004</v>
      </c>
      <c r="AA158" s="107">
        <v>2792.9959342380052</v>
      </c>
      <c r="AB158" s="105">
        <v>22137.351000000002</v>
      </c>
      <c r="AC158" s="106">
        <v>3491.7243732300008</v>
      </c>
      <c r="AD158" s="107">
        <v>1853.3489240939996</v>
      </c>
      <c r="AE158" s="105">
        <v>8805.9822000000004</v>
      </c>
      <c r="AF158" s="106">
        <v>1388.9675724059994</v>
      </c>
      <c r="AG158" s="107">
        <v>595.95329933100004</v>
      </c>
      <c r="AH158" s="105">
        <v>12246.671399999985</v>
      </c>
      <c r="AI158" s="106">
        <v>1931.6674799220002</v>
      </c>
      <c r="AJ158" s="107">
        <v>801.67656168300095</v>
      </c>
      <c r="AK158" s="105">
        <v>20154.248100000015</v>
      </c>
      <c r="AL158" s="106">
        <v>3178.9295528129974</v>
      </c>
      <c r="AM158" s="107">
        <v>683.74940714099955</v>
      </c>
      <c r="AN158" s="119">
        <v>24176.743800000015</v>
      </c>
      <c r="AO158" s="118">
        <v>3813.4</v>
      </c>
      <c r="AP158" s="107">
        <v>1279.8533773080023</v>
      </c>
      <c r="AQ158" s="119">
        <v>30930.000599999999</v>
      </c>
      <c r="AR158" s="118">
        <v>4878.59</v>
      </c>
      <c r="AS158" s="107">
        <v>1002.6499740090002</v>
      </c>
      <c r="AT158" s="119">
        <v>15885.720000000098</v>
      </c>
      <c r="AU158" s="118">
        <v>2505.65</v>
      </c>
      <c r="AV158" s="197">
        <v>-949.52618291101646</v>
      </c>
      <c r="AW158" s="199"/>
      <c r="AX158" s="87"/>
      <c r="AY158" s="88"/>
      <c r="AZ158" s="200"/>
      <c r="BA158" s="200"/>
      <c r="BB158" s="200"/>
      <c r="BC158" s="200"/>
      <c r="BD158" s="201"/>
      <c r="BE158" s="199"/>
      <c r="BF158" s="199"/>
    </row>
    <row r="159" spans="1:58" x14ac:dyDescent="0.35">
      <c r="A159" s="175">
        <v>151</v>
      </c>
      <c r="B159" s="112" t="s">
        <v>95</v>
      </c>
      <c r="C159" s="113">
        <v>193</v>
      </c>
      <c r="D159" s="71">
        <v>0.3</v>
      </c>
      <c r="E159" s="71" t="s">
        <v>346</v>
      </c>
      <c r="F159" s="59">
        <v>35885</v>
      </c>
      <c r="G159" s="59">
        <v>39448</v>
      </c>
      <c r="H159" s="73" t="s">
        <v>490</v>
      </c>
      <c r="I159" s="57">
        <f t="shared" si="38"/>
        <v>1103744.7323999999</v>
      </c>
      <c r="J159" s="15">
        <f t="shared" si="39"/>
        <v>154182.11083837601</v>
      </c>
      <c r="K159" s="16">
        <f t="shared" si="37"/>
        <v>0.13969000830755496</v>
      </c>
      <c r="L159" s="17">
        <f t="shared" si="40"/>
        <v>65562.728982024026</v>
      </c>
      <c r="M159" s="105">
        <v>124377.61440000006</v>
      </c>
      <c r="N159" s="106">
        <v>17374.308955535995</v>
      </c>
      <c r="O159" s="107">
        <v>10948.572081240005</v>
      </c>
      <c r="P159" s="105">
        <v>89851.444800000027</v>
      </c>
      <c r="Q159" s="106">
        <v>12551.348324112018</v>
      </c>
      <c r="R159" s="107">
        <v>7419.3278117760055</v>
      </c>
      <c r="S159" s="105">
        <v>183748.37280000007</v>
      </c>
      <c r="T159" s="106">
        <v>25667.810196432012</v>
      </c>
      <c r="U159" s="107">
        <v>17661.426554160007</v>
      </c>
      <c r="V159" s="105">
        <v>116887.20000000001</v>
      </c>
      <c r="W159" s="106">
        <v>16327.972968000002</v>
      </c>
      <c r="X159" s="107">
        <v>11620.620256260006</v>
      </c>
      <c r="Y159" s="105">
        <v>183254.3268000001</v>
      </c>
      <c r="Z159" s="106">
        <v>25598.796910691974</v>
      </c>
      <c r="AA159" s="107">
        <v>16679.339791415998</v>
      </c>
      <c r="AB159" s="105">
        <v>63048.388799999935</v>
      </c>
      <c r="AC159" s="106">
        <v>8807.2294314719966</v>
      </c>
      <c r="AD159" s="107">
        <v>4259.8871890559985</v>
      </c>
      <c r="AE159" s="105">
        <v>157.36920000000001</v>
      </c>
      <c r="AF159" s="106">
        <v>21.982903548000003</v>
      </c>
      <c r="AG159" s="107">
        <v>10.170180924</v>
      </c>
      <c r="AH159" s="105">
        <v>2617.4820000000004</v>
      </c>
      <c r="AI159" s="106">
        <v>365.63606058000011</v>
      </c>
      <c r="AJ159" s="107">
        <v>102.66306781199999</v>
      </c>
      <c r="AK159" s="105">
        <v>5652.0515999999952</v>
      </c>
      <c r="AL159" s="106">
        <v>789.53508800399993</v>
      </c>
      <c r="AM159" s="107">
        <v>47.735183627999973</v>
      </c>
      <c r="AN159" s="119">
        <v>42292.492800000007</v>
      </c>
      <c r="AO159" s="118">
        <v>5907.84</v>
      </c>
      <c r="AP159" s="107">
        <v>1869.229477056</v>
      </c>
      <c r="AQ159" s="119">
        <v>162969.91079999966</v>
      </c>
      <c r="AR159" s="118">
        <v>22765.27</v>
      </c>
      <c r="AS159" s="107">
        <v>2140.1762925119979</v>
      </c>
      <c r="AT159" s="119">
        <v>128888.07840000007</v>
      </c>
      <c r="AU159" s="118">
        <v>18004.38</v>
      </c>
      <c r="AV159" s="197">
        <v>-7196.4189038159984</v>
      </c>
      <c r="AW159" s="199"/>
      <c r="AX159" s="87"/>
      <c r="AY159" s="88"/>
      <c r="AZ159" s="200"/>
      <c r="BA159" s="200"/>
      <c r="BB159" s="200"/>
      <c r="BC159" s="200"/>
      <c r="BD159" s="201"/>
      <c r="BE159" s="199"/>
      <c r="BF159" s="199"/>
    </row>
    <row r="160" spans="1:58" x14ac:dyDescent="0.35">
      <c r="A160" s="167">
        <v>152</v>
      </c>
      <c r="B160" s="112" t="s">
        <v>96</v>
      </c>
      <c r="C160" s="113">
        <v>194</v>
      </c>
      <c r="D160" s="71">
        <v>2.5000000000000001E-2</v>
      </c>
      <c r="E160" s="71" t="s">
        <v>346</v>
      </c>
      <c r="F160" s="59">
        <v>37391</v>
      </c>
      <c r="G160" s="59">
        <v>39995</v>
      </c>
      <c r="H160" s="73" t="s">
        <v>609</v>
      </c>
      <c r="I160" s="57">
        <f t="shared" si="38"/>
        <v>0</v>
      </c>
      <c r="J160" s="15">
        <f t="shared" si="39"/>
        <v>0</v>
      </c>
      <c r="K160" s="16" t="e">
        <f t="shared" si="37"/>
        <v>#DIV/0!</v>
      </c>
      <c r="L160" s="17">
        <f t="shared" si="40"/>
        <v>9.7229999999999982E-6</v>
      </c>
      <c r="M160" s="105">
        <v>0</v>
      </c>
      <c r="N160" s="106">
        <v>0</v>
      </c>
      <c r="O160" s="107">
        <v>9.7229999999999982E-6</v>
      </c>
      <c r="P160" s="105">
        <v>0</v>
      </c>
      <c r="Q160" s="106">
        <v>0</v>
      </c>
      <c r="R160" s="107">
        <v>0</v>
      </c>
      <c r="S160" s="105">
        <v>0</v>
      </c>
      <c r="T160" s="106">
        <v>0</v>
      </c>
      <c r="U160" s="107">
        <v>0</v>
      </c>
      <c r="V160" s="105">
        <v>0</v>
      </c>
      <c r="W160" s="106">
        <v>0</v>
      </c>
      <c r="X160" s="107">
        <v>0</v>
      </c>
      <c r="Y160" s="105">
        <v>0</v>
      </c>
      <c r="Z160" s="106">
        <v>0</v>
      </c>
      <c r="AA160" s="107">
        <v>0</v>
      </c>
      <c r="AB160" s="105">
        <v>0</v>
      </c>
      <c r="AC160" s="106">
        <v>0</v>
      </c>
      <c r="AD160" s="107">
        <v>0</v>
      </c>
      <c r="AE160" s="105">
        <v>0</v>
      </c>
      <c r="AF160" s="106">
        <v>0</v>
      </c>
      <c r="AG160" s="107">
        <v>0</v>
      </c>
      <c r="AH160" s="105">
        <v>0</v>
      </c>
      <c r="AI160" s="106">
        <v>0</v>
      </c>
      <c r="AJ160" s="107">
        <v>0</v>
      </c>
      <c r="AK160" s="105">
        <v>0</v>
      </c>
      <c r="AL160" s="106">
        <v>0</v>
      </c>
      <c r="AM160" s="107">
        <v>0</v>
      </c>
      <c r="AN160" s="119">
        <v>0</v>
      </c>
      <c r="AO160" s="118">
        <v>0</v>
      </c>
      <c r="AP160" s="107">
        <v>0</v>
      </c>
      <c r="AQ160" s="119">
        <v>0</v>
      </c>
      <c r="AR160" s="118">
        <v>0</v>
      </c>
      <c r="AS160" s="107">
        <v>0</v>
      </c>
      <c r="AT160" s="119">
        <v>0</v>
      </c>
      <c r="AU160" s="118">
        <v>0</v>
      </c>
      <c r="AV160" s="197">
        <v>0</v>
      </c>
      <c r="AW160" s="199"/>
      <c r="AX160" s="87"/>
      <c r="AY160" s="88"/>
      <c r="AZ160" s="200"/>
      <c r="BA160" s="200"/>
      <c r="BB160" s="200"/>
      <c r="BC160" s="200"/>
      <c r="BD160" s="201"/>
      <c r="BE160" s="199"/>
      <c r="BF160" s="199"/>
    </row>
    <row r="161" spans="1:60" x14ac:dyDescent="0.35">
      <c r="A161" s="175">
        <v>153</v>
      </c>
      <c r="B161" s="112" t="s">
        <v>97</v>
      </c>
      <c r="C161" s="113">
        <v>199</v>
      </c>
      <c r="D161" s="71">
        <v>0.16500000000000001</v>
      </c>
      <c r="E161" s="71" t="s">
        <v>346</v>
      </c>
      <c r="F161" s="59">
        <v>37613</v>
      </c>
      <c r="G161" s="59">
        <v>39934</v>
      </c>
      <c r="H161" s="73" t="s">
        <v>491</v>
      </c>
      <c r="I161" s="57">
        <f t="shared" si="38"/>
        <v>141485.84480000002</v>
      </c>
      <c r="J161" s="15">
        <f t="shared" si="39"/>
        <v>21631.766575799997</v>
      </c>
      <c r="K161" s="16">
        <f t="shared" si="37"/>
        <v>0.1528899700629274</v>
      </c>
      <c r="L161" s="17">
        <f t="shared" si="40"/>
        <v>7786.3224447839984</v>
      </c>
      <c r="M161" s="105">
        <v>11778.660800000007</v>
      </c>
      <c r="N161" s="106">
        <v>1800.8394497119984</v>
      </c>
      <c r="O161" s="107">
        <v>1182.2823811840001</v>
      </c>
      <c r="P161" s="105">
        <v>7539.496000000001</v>
      </c>
      <c r="Q161" s="106">
        <v>1152.7135434400002</v>
      </c>
      <c r="R161" s="107">
        <v>735.69160989600016</v>
      </c>
      <c r="S161" s="105">
        <v>17918.210400000004</v>
      </c>
      <c r="T161" s="106">
        <v>2739.5151880559988</v>
      </c>
      <c r="U161" s="107">
        <v>1964.973425144</v>
      </c>
      <c r="V161" s="105">
        <v>11596.852800000004</v>
      </c>
      <c r="W161" s="106">
        <v>1773.042824592</v>
      </c>
      <c r="X161" s="107">
        <v>1279.4911820559998</v>
      </c>
      <c r="Y161" s="105">
        <v>7019.2504000000044</v>
      </c>
      <c r="Z161" s="106">
        <v>1073.1731936559993</v>
      </c>
      <c r="AA161" s="107">
        <v>731.36928691999947</v>
      </c>
      <c r="AB161" s="105">
        <v>1574.9672</v>
      </c>
      <c r="AC161" s="106">
        <v>240.79673520800003</v>
      </c>
      <c r="AD161" s="107">
        <v>116.30937027999994</v>
      </c>
      <c r="AE161" s="105">
        <v>253.22000000000003</v>
      </c>
      <c r="AF161" s="106">
        <v>38.714805799999993</v>
      </c>
      <c r="AG161" s="107">
        <v>19.499185239999999</v>
      </c>
      <c r="AH161" s="105">
        <v>7732.2320000000009</v>
      </c>
      <c r="AI161" s="106">
        <v>1182.1809504799999</v>
      </c>
      <c r="AJ161" s="107">
        <v>447.99799362400012</v>
      </c>
      <c r="AK161" s="105">
        <v>4633.3304000000016</v>
      </c>
      <c r="AL161" s="106">
        <v>708.38988485599987</v>
      </c>
      <c r="AM161" s="107">
        <v>157.30252954399995</v>
      </c>
      <c r="AN161" s="119">
        <v>18811.301600000006</v>
      </c>
      <c r="AO161" s="118">
        <v>2876.06</v>
      </c>
      <c r="AP161" s="107">
        <v>969.37380493599937</v>
      </c>
      <c r="AQ161" s="119">
        <v>34249.682400000005</v>
      </c>
      <c r="AR161" s="118">
        <v>5236.43</v>
      </c>
      <c r="AS161" s="107">
        <v>859.13530300799971</v>
      </c>
      <c r="AT161" s="119">
        <v>18378.64079999999</v>
      </c>
      <c r="AU161" s="118">
        <v>2809.91</v>
      </c>
      <c r="AV161" s="197">
        <v>-677.10362704800036</v>
      </c>
      <c r="AW161" s="199"/>
      <c r="AX161" s="87"/>
      <c r="AY161" s="88"/>
      <c r="AZ161" s="200"/>
      <c r="BA161" s="200"/>
      <c r="BB161" s="200"/>
      <c r="BC161" s="200"/>
      <c r="BD161" s="201"/>
      <c r="BE161" s="199"/>
      <c r="BF161" s="199"/>
    </row>
    <row r="162" spans="1:60" x14ac:dyDescent="0.35">
      <c r="A162" s="175">
        <v>154</v>
      </c>
      <c r="B162" s="112" t="s">
        <v>98</v>
      </c>
      <c r="C162" s="113">
        <v>200</v>
      </c>
      <c r="D162" s="71">
        <v>0.39500000000000002</v>
      </c>
      <c r="E162" s="71" t="s">
        <v>346</v>
      </c>
      <c r="F162" s="59">
        <v>37568</v>
      </c>
      <c r="G162" s="59">
        <v>39448</v>
      </c>
      <c r="H162" s="73" t="s">
        <v>492</v>
      </c>
      <c r="I162" s="57">
        <f t="shared" si="38"/>
        <v>1812830.8740000001</v>
      </c>
      <c r="J162" s="15">
        <f t="shared" si="39"/>
        <v>260793.84770118396</v>
      </c>
      <c r="K162" s="16">
        <f t="shared" si="37"/>
        <v>0.14385999898917429</v>
      </c>
      <c r="L162" s="17">
        <f t="shared" si="40"/>
        <v>105187.85558635191</v>
      </c>
      <c r="M162" s="105">
        <v>201711.42240000016</v>
      </c>
      <c r="N162" s="106">
        <v>29018.205226463975</v>
      </c>
      <c r="O162" s="107">
        <v>18423.048905387997</v>
      </c>
      <c r="P162" s="105">
        <v>157283.3964000002</v>
      </c>
      <c r="Q162" s="106">
        <v>22626.789406104021</v>
      </c>
      <c r="R162" s="107">
        <v>12910.044105443987</v>
      </c>
      <c r="S162" s="105">
        <v>198544.34280000001</v>
      </c>
      <c r="T162" s="106">
        <v>28562.589155207996</v>
      </c>
      <c r="U162" s="107">
        <v>20271.666807239992</v>
      </c>
      <c r="V162" s="105">
        <v>178303.62839999987</v>
      </c>
      <c r="W162" s="106">
        <v>25650.759981624022</v>
      </c>
      <c r="X162" s="107">
        <v>17745.560322107984</v>
      </c>
      <c r="Y162" s="105">
        <v>229869.78719999996</v>
      </c>
      <c r="Z162" s="106">
        <v>33069.067586591962</v>
      </c>
      <c r="AA162" s="107">
        <v>21982.23434834398</v>
      </c>
      <c r="AB162" s="105">
        <v>145599.89760000005</v>
      </c>
      <c r="AC162" s="106">
        <v>20946.001268735978</v>
      </c>
      <c r="AD162" s="107">
        <v>10253.972848343998</v>
      </c>
      <c r="AE162" s="105">
        <v>56991.23160000005</v>
      </c>
      <c r="AF162" s="106">
        <v>8198.758577975992</v>
      </c>
      <c r="AG162" s="107">
        <v>3120.6549071400013</v>
      </c>
      <c r="AH162" s="105">
        <v>57475.672799999964</v>
      </c>
      <c r="AI162" s="106">
        <v>8268.450289007993</v>
      </c>
      <c r="AJ162" s="107">
        <v>3029.3603500199993</v>
      </c>
      <c r="AK162" s="105">
        <v>97664.995200000048</v>
      </c>
      <c r="AL162" s="106">
        <v>14050.086209471998</v>
      </c>
      <c r="AM162" s="107">
        <v>2112.3145040400009</v>
      </c>
      <c r="AN162" s="119">
        <v>106145.16480000001</v>
      </c>
      <c r="AO162" s="118">
        <v>15270.04</v>
      </c>
      <c r="AP162" s="107">
        <v>4255.947726624001</v>
      </c>
      <c r="AQ162" s="119">
        <v>216651.82320000007</v>
      </c>
      <c r="AR162" s="118">
        <v>31167.53</v>
      </c>
      <c r="AS162" s="107">
        <v>2801.4538447559953</v>
      </c>
      <c r="AT162" s="119">
        <v>166589.51159999994</v>
      </c>
      <c r="AU162" s="118">
        <v>23965.57</v>
      </c>
      <c r="AV162" s="197">
        <v>-11718.403083096006</v>
      </c>
      <c r="AW162" s="199"/>
      <c r="AX162" s="87"/>
      <c r="AY162" s="88"/>
      <c r="AZ162" s="200"/>
      <c r="BA162" s="200"/>
      <c r="BB162" s="200"/>
      <c r="BC162" s="200"/>
      <c r="BD162" s="201"/>
      <c r="BE162" s="199"/>
      <c r="BF162" s="199"/>
    </row>
    <row r="163" spans="1:60" x14ac:dyDescent="0.35">
      <c r="A163" s="167">
        <v>155</v>
      </c>
      <c r="B163" s="112" t="s">
        <v>313</v>
      </c>
      <c r="C163" s="113">
        <v>201</v>
      </c>
      <c r="D163" s="71">
        <v>0.12</v>
      </c>
      <c r="E163" s="71" t="s">
        <v>346</v>
      </c>
      <c r="F163" s="59">
        <v>34182</v>
      </c>
      <c r="G163" s="59">
        <v>39479</v>
      </c>
      <c r="H163" s="73" t="s">
        <v>493</v>
      </c>
      <c r="I163" s="57">
        <f t="shared" si="38"/>
        <v>454999.98559999967</v>
      </c>
      <c r="J163" s="15">
        <f t="shared" si="39"/>
        <v>69819.743184840001</v>
      </c>
      <c r="K163" s="16">
        <f t="shared" si="37"/>
        <v>0.15344998987806574</v>
      </c>
      <c r="L163" s="17">
        <f t="shared" si="40"/>
        <v>38115.57774190401</v>
      </c>
      <c r="M163" s="105">
        <v>43219.478399999993</v>
      </c>
      <c r="N163" s="106">
        <v>6632.0289604799909</v>
      </c>
      <c r="O163" s="107">
        <v>4306.4423054880017</v>
      </c>
      <c r="P163" s="105">
        <v>32060.956799999996</v>
      </c>
      <c r="Q163" s="106">
        <v>4919.7538209600034</v>
      </c>
      <c r="R163" s="107">
        <v>3112.1124059939975</v>
      </c>
      <c r="S163" s="105">
        <v>73372.669199999917</v>
      </c>
      <c r="T163" s="106">
        <v>11259.036088739995</v>
      </c>
      <c r="U163" s="107">
        <v>8053.6175515500063</v>
      </c>
      <c r="V163" s="105">
        <v>52921.841400000012</v>
      </c>
      <c r="W163" s="106">
        <v>8120.8565628299966</v>
      </c>
      <c r="X163" s="107">
        <v>5901.8557284659983</v>
      </c>
      <c r="Y163" s="105">
        <v>71673.98760000008</v>
      </c>
      <c r="Z163" s="106">
        <v>10998.373397220013</v>
      </c>
      <c r="AA163" s="107">
        <v>7551.5223009899992</v>
      </c>
      <c r="AB163" s="105">
        <v>45953.65739999996</v>
      </c>
      <c r="AC163" s="106">
        <v>7051.588728030003</v>
      </c>
      <c r="AD163" s="107">
        <v>3598.9422170280004</v>
      </c>
      <c r="AE163" s="105">
        <v>13152.566999999992</v>
      </c>
      <c r="AF163" s="106">
        <v>2018.2614061500001</v>
      </c>
      <c r="AG163" s="107">
        <v>839.17374778200019</v>
      </c>
      <c r="AH163" s="105">
        <v>9999.7470000000067</v>
      </c>
      <c r="AI163" s="106">
        <v>1534.4611771499976</v>
      </c>
      <c r="AJ163" s="107">
        <v>625.85169445800034</v>
      </c>
      <c r="AK163" s="105">
        <v>20851.502399999965</v>
      </c>
      <c r="AL163" s="106">
        <v>3199.6630432800021</v>
      </c>
      <c r="AM163" s="107">
        <v>635.75068897199947</v>
      </c>
      <c r="AN163" s="119">
        <v>32636.168400000028</v>
      </c>
      <c r="AO163" s="118">
        <v>5008.0200000000004</v>
      </c>
      <c r="AP163" s="107">
        <v>1537.6030685039998</v>
      </c>
      <c r="AQ163" s="119">
        <v>59157.409999999742</v>
      </c>
      <c r="AR163" s="118">
        <v>9077.7000000000007</v>
      </c>
      <c r="AS163" s="107">
        <v>1952.7060326719993</v>
      </c>
      <c r="AT163" s="119">
        <v>0</v>
      </c>
      <c r="AU163" s="118">
        <v>0</v>
      </c>
      <c r="AV163" s="197">
        <v>0</v>
      </c>
      <c r="AW163" s="199"/>
      <c r="AX163" s="87"/>
      <c r="AY163" s="88"/>
      <c r="AZ163" s="200"/>
      <c r="BA163" s="200"/>
      <c r="BB163" s="200"/>
      <c r="BC163" s="200"/>
      <c r="BD163" s="201"/>
      <c r="BE163" s="199"/>
      <c r="BF163" s="199"/>
    </row>
    <row r="164" spans="1:60" x14ac:dyDescent="0.35">
      <c r="A164" s="7">
        <v>156</v>
      </c>
      <c r="B164" s="112" t="s">
        <v>314</v>
      </c>
      <c r="C164" s="103">
        <v>202</v>
      </c>
      <c r="D164" s="71">
        <v>0.4</v>
      </c>
      <c r="E164" s="71" t="s">
        <v>346</v>
      </c>
      <c r="F164" s="59">
        <v>35226</v>
      </c>
      <c r="G164" s="59">
        <v>39479</v>
      </c>
      <c r="H164" s="73" t="s">
        <v>494</v>
      </c>
      <c r="I164" s="57">
        <f t="shared" si="38"/>
        <v>1069526.3903999999</v>
      </c>
      <c r="J164" s="15">
        <f t="shared" si="39"/>
        <v>143252.36495923201</v>
      </c>
      <c r="K164" s="16">
        <f t="shared" si="37"/>
        <v>0.13394000021416586</v>
      </c>
      <c r="L164" s="17">
        <f t="shared" si="40"/>
        <v>38287.556546928005</v>
      </c>
      <c r="M164" s="105">
        <v>78299.0511999999</v>
      </c>
      <c r="N164" s="106">
        <v>10487.374917727988</v>
      </c>
      <c r="O164" s="107">
        <v>6364.6913936320061</v>
      </c>
      <c r="P164" s="105">
        <v>74769.100799999971</v>
      </c>
      <c r="Q164" s="106">
        <v>10014.573361152005</v>
      </c>
      <c r="R164" s="107">
        <v>6015.9403752480002</v>
      </c>
      <c r="S164" s="105">
        <v>178348.09440000006</v>
      </c>
      <c r="T164" s="106">
        <v>23887.943763935997</v>
      </c>
      <c r="U164" s="107">
        <v>15877.786646256003</v>
      </c>
      <c r="V164" s="105">
        <v>80790.51999999999</v>
      </c>
      <c r="W164" s="106">
        <v>10821.082248800003</v>
      </c>
      <c r="X164" s="107">
        <v>7516.7134590720016</v>
      </c>
      <c r="Y164" s="105">
        <v>58199.975999999973</v>
      </c>
      <c r="Z164" s="106">
        <v>7795.304785440002</v>
      </c>
      <c r="AA164" s="107">
        <v>5041.605074127996</v>
      </c>
      <c r="AB164" s="105">
        <v>12866.619200000001</v>
      </c>
      <c r="AC164" s="106">
        <v>1723.3549756480008</v>
      </c>
      <c r="AD164" s="107">
        <v>842.61175768000032</v>
      </c>
      <c r="AE164" s="105">
        <v>4209.6479999999992</v>
      </c>
      <c r="AF164" s="106">
        <v>563.84025312000006</v>
      </c>
      <c r="AG164" s="107">
        <v>163.76366284799988</v>
      </c>
      <c r="AH164" s="105">
        <v>51200.046400000007</v>
      </c>
      <c r="AI164" s="106">
        <v>6857.7342148159978</v>
      </c>
      <c r="AJ164" s="107">
        <v>1970.5334436639998</v>
      </c>
      <c r="AK164" s="105">
        <v>65850.876800000085</v>
      </c>
      <c r="AL164" s="106">
        <v>8820.0664385920063</v>
      </c>
      <c r="AM164" s="107">
        <v>945.25151526400043</v>
      </c>
      <c r="AN164" s="119">
        <v>101770.65599999989</v>
      </c>
      <c r="AO164" s="118">
        <v>13631.16</v>
      </c>
      <c r="AP164" s="107">
        <v>3601.8730155839967</v>
      </c>
      <c r="AQ164" s="119">
        <v>194302.5743999999</v>
      </c>
      <c r="AR164" s="118">
        <v>26024.89</v>
      </c>
      <c r="AS164" s="107">
        <v>994.3865104160011</v>
      </c>
      <c r="AT164" s="119">
        <v>168919.22719999996</v>
      </c>
      <c r="AU164" s="118">
        <v>22625.040000000001</v>
      </c>
      <c r="AV164" s="197">
        <v>-11047.600306863998</v>
      </c>
      <c r="AW164" s="199"/>
      <c r="AX164" s="87"/>
      <c r="AY164" s="88"/>
      <c r="AZ164" s="200"/>
      <c r="BA164" s="200"/>
      <c r="BB164" s="200"/>
      <c r="BC164" s="200"/>
      <c r="BD164" s="201"/>
      <c r="BE164" s="199"/>
      <c r="BF164" s="199"/>
    </row>
    <row r="165" spans="1:60" x14ac:dyDescent="0.35">
      <c r="A165" s="7">
        <v>157</v>
      </c>
      <c r="B165" s="112" t="s">
        <v>315</v>
      </c>
      <c r="C165" s="103">
        <v>203</v>
      </c>
      <c r="D165" s="71">
        <v>0.19700000000000001</v>
      </c>
      <c r="E165" s="71" t="s">
        <v>346</v>
      </c>
      <c r="F165" s="59">
        <v>36875</v>
      </c>
      <c r="G165" s="59">
        <v>39479</v>
      </c>
      <c r="H165" s="73" t="s">
        <v>495</v>
      </c>
      <c r="I165" s="57">
        <f t="shared" si="38"/>
        <v>620000.00560000038</v>
      </c>
      <c r="J165" s="15">
        <f t="shared" si="39"/>
        <v>94791.800856184025</v>
      </c>
      <c r="K165" s="16">
        <f t="shared" si="37"/>
        <v>0.15288999999999994</v>
      </c>
      <c r="L165" s="17">
        <f t="shared" si="40"/>
        <v>58360.192498615979</v>
      </c>
      <c r="M165" s="105">
        <v>80728.155599999998</v>
      </c>
      <c r="N165" s="106">
        <v>12342.527709683991</v>
      </c>
      <c r="O165" s="107">
        <v>8170.8802557239978</v>
      </c>
      <c r="P165" s="105">
        <v>50779.732800000056</v>
      </c>
      <c r="Q165" s="106">
        <v>7763.7133477919997</v>
      </c>
      <c r="R165" s="107">
        <v>4822.2737569440042</v>
      </c>
      <c r="S165" s="105">
        <v>119757.79319999999</v>
      </c>
      <c r="T165" s="106">
        <v>18309.769002348003</v>
      </c>
      <c r="U165" s="107">
        <v>13125.770309267993</v>
      </c>
      <c r="V165" s="105">
        <v>102981.71399999999</v>
      </c>
      <c r="W165" s="106">
        <v>15744.874253459993</v>
      </c>
      <c r="X165" s="107">
        <v>11305.677260244007</v>
      </c>
      <c r="Y165" s="105">
        <v>105074.19240000016</v>
      </c>
      <c r="Z165" s="106">
        <v>16064.793276036004</v>
      </c>
      <c r="AA165" s="107">
        <v>11045.251269527989</v>
      </c>
      <c r="AB165" s="105">
        <v>65969.509200000059</v>
      </c>
      <c r="AC165" s="106">
        <v>10086.078261587994</v>
      </c>
      <c r="AD165" s="107">
        <v>5286.3987714840032</v>
      </c>
      <c r="AE165" s="105">
        <v>22767.275999999994</v>
      </c>
      <c r="AF165" s="106">
        <v>3480.8888276400003</v>
      </c>
      <c r="AG165" s="107">
        <v>1470.9571936320012</v>
      </c>
      <c r="AH165" s="105">
        <v>33722.702400000016</v>
      </c>
      <c r="AI165" s="106">
        <v>5155.8639699360019</v>
      </c>
      <c r="AJ165" s="107">
        <v>2084.3491434839984</v>
      </c>
      <c r="AK165" s="105">
        <v>38218.930000000095</v>
      </c>
      <c r="AL165" s="106">
        <v>5843.2922077000239</v>
      </c>
      <c r="AM165" s="107">
        <v>1048.6345383079995</v>
      </c>
      <c r="AN165" s="119">
        <v>0</v>
      </c>
      <c r="AO165" s="118">
        <v>0</v>
      </c>
      <c r="AP165" s="107">
        <v>0</v>
      </c>
      <c r="AQ165" s="119">
        <v>0</v>
      </c>
      <c r="AR165" s="118">
        <v>0</v>
      </c>
      <c r="AS165" s="107">
        <v>0</v>
      </c>
      <c r="AT165" s="119">
        <v>0</v>
      </c>
      <c r="AU165" s="118">
        <v>0</v>
      </c>
      <c r="AV165" s="197">
        <v>0</v>
      </c>
      <c r="AW165" s="199"/>
      <c r="AX165" s="87"/>
      <c r="AY165" s="88"/>
      <c r="AZ165" s="200"/>
      <c r="BA165" s="200"/>
      <c r="BB165" s="200"/>
      <c r="BC165" s="200"/>
      <c r="BD165" s="199"/>
      <c r="BE165" s="199"/>
      <c r="BF165" s="199"/>
    </row>
    <row r="166" spans="1:60" x14ac:dyDescent="0.35">
      <c r="A166" s="13">
        <v>158</v>
      </c>
      <c r="B166" s="112" t="s">
        <v>99</v>
      </c>
      <c r="C166" s="103">
        <v>204</v>
      </c>
      <c r="D166" s="71">
        <v>0.31</v>
      </c>
      <c r="E166" s="71" t="s">
        <v>346</v>
      </c>
      <c r="F166" s="59">
        <v>36917</v>
      </c>
      <c r="G166" s="59">
        <v>39873</v>
      </c>
      <c r="H166" s="73" t="s">
        <v>496</v>
      </c>
      <c r="I166" s="57">
        <f t="shared" si="38"/>
        <v>546287.25560000015</v>
      </c>
      <c r="J166" s="15">
        <f t="shared" si="39"/>
        <v>78588.879920288018</v>
      </c>
      <c r="K166" s="16">
        <f t="shared" si="37"/>
        <v>0.14385999145078354</v>
      </c>
      <c r="L166" s="17">
        <f t="shared" si="40"/>
        <v>36475.381151284026</v>
      </c>
      <c r="M166" s="105">
        <v>43259.808800000013</v>
      </c>
      <c r="N166" s="106">
        <v>6223.3560939679965</v>
      </c>
      <c r="O166" s="107">
        <v>3905.9957426320007</v>
      </c>
      <c r="P166" s="105">
        <v>49464.354399999989</v>
      </c>
      <c r="Q166" s="106">
        <v>7115.9420239839965</v>
      </c>
      <c r="R166" s="107">
        <v>4343.5699360000008</v>
      </c>
      <c r="S166" s="105">
        <v>134045.64879999976</v>
      </c>
      <c r="T166" s="106">
        <v>19283.807036368016</v>
      </c>
      <c r="U166" s="107">
        <v>13334.560363216011</v>
      </c>
      <c r="V166" s="105">
        <v>75010.603200000085</v>
      </c>
      <c r="W166" s="106">
        <v>10791.025376352009</v>
      </c>
      <c r="X166" s="107">
        <v>7766.544025208008</v>
      </c>
      <c r="Y166" s="105">
        <v>108287.01080000013</v>
      </c>
      <c r="Z166" s="106">
        <v>15578.169373688012</v>
      </c>
      <c r="AA166" s="107">
        <v>10185.575658768004</v>
      </c>
      <c r="AB166" s="105">
        <v>18382.278000000006</v>
      </c>
      <c r="AC166" s="106">
        <v>2644.4745130799984</v>
      </c>
      <c r="AD166" s="107">
        <v>1409.3109301480004</v>
      </c>
      <c r="AE166" s="105">
        <v>795.11680000000001</v>
      </c>
      <c r="AF166" s="106">
        <v>114.38550284800002</v>
      </c>
      <c r="AG166" s="107">
        <v>37.138229928000015</v>
      </c>
      <c r="AH166" s="105">
        <v>0</v>
      </c>
      <c r="AI166" s="106">
        <v>0</v>
      </c>
      <c r="AJ166" s="107">
        <v>0</v>
      </c>
      <c r="AK166" s="105">
        <v>0</v>
      </c>
      <c r="AL166" s="106">
        <v>0</v>
      </c>
      <c r="AM166" s="107">
        <v>0</v>
      </c>
      <c r="AN166" s="119">
        <v>676.16320000000007</v>
      </c>
      <c r="AO166" s="118">
        <v>97.27</v>
      </c>
      <c r="AP166" s="107">
        <v>35.872442104000008</v>
      </c>
      <c r="AQ166" s="119">
        <v>32496.064400000007</v>
      </c>
      <c r="AR166" s="118">
        <v>4674.88</v>
      </c>
      <c r="AS166" s="107">
        <v>40.119698552000678</v>
      </c>
      <c r="AT166" s="119">
        <v>83870.207200000077</v>
      </c>
      <c r="AU166" s="118">
        <v>12065.57</v>
      </c>
      <c r="AV166" s="197">
        <v>-4583.3058752720053</v>
      </c>
      <c r="AW166" s="199"/>
      <c r="AX166" s="87"/>
      <c r="AY166" s="88"/>
      <c r="AZ166" s="200"/>
      <c r="BA166" s="200"/>
      <c r="BB166" s="200"/>
      <c r="BC166" s="200"/>
      <c r="BD166" s="201"/>
      <c r="BE166" s="199"/>
      <c r="BF166" s="199"/>
    </row>
    <row r="167" spans="1:60" x14ac:dyDescent="0.35">
      <c r="A167" s="7">
        <v>159</v>
      </c>
      <c r="B167" s="112" t="s">
        <v>100</v>
      </c>
      <c r="C167" s="103">
        <v>205</v>
      </c>
      <c r="D167" s="71">
        <v>0.14499999999999999</v>
      </c>
      <c r="E167" s="71" t="s">
        <v>346</v>
      </c>
      <c r="F167" s="59">
        <v>36357</v>
      </c>
      <c r="G167" s="59">
        <v>39448</v>
      </c>
      <c r="H167" s="73" t="s">
        <v>497</v>
      </c>
      <c r="I167" s="57">
        <f t="shared" si="38"/>
        <v>541689.72994655999</v>
      </c>
      <c r="J167" s="15">
        <f t="shared" si="39"/>
        <v>79563.390877013328</v>
      </c>
      <c r="K167" s="16">
        <f t="shared" si="37"/>
        <v>0.14688000617043745</v>
      </c>
      <c r="L167" s="17">
        <f t="shared" si="40"/>
        <v>30602.479031896553</v>
      </c>
      <c r="M167" s="105">
        <v>46764.374150519994</v>
      </c>
      <c r="N167" s="106">
        <v>6868.7512752283756</v>
      </c>
      <c r="O167" s="107">
        <v>4446.3267107580377</v>
      </c>
      <c r="P167" s="105">
        <v>35409.984456599945</v>
      </c>
      <c r="Q167" s="106">
        <v>5201.0185169854094</v>
      </c>
      <c r="R167" s="107">
        <v>3249.5441992307592</v>
      </c>
      <c r="S167" s="105">
        <v>89339.229175559987</v>
      </c>
      <c r="T167" s="106">
        <v>13122.145981306256</v>
      </c>
      <c r="U167" s="107">
        <v>9205.8625287566283</v>
      </c>
      <c r="V167" s="105">
        <v>54487.591746120073</v>
      </c>
      <c r="W167" s="106">
        <v>8003.1374756701089</v>
      </c>
      <c r="X167" s="107">
        <v>5774.9018733028288</v>
      </c>
      <c r="Y167" s="105">
        <v>72318.227868120011</v>
      </c>
      <c r="Z167" s="106">
        <v>10622.101309269474</v>
      </c>
      <c r="AA167" s="107">
        <v>7074.0194905428461</v>
      </c>
      <c r="AB167" s="105">
        <v>23292.312508920008</v>
      </c>
      <c r="AC167" s="106">
        <v>3421.1748613101709</v>
      </c>
      <c r="AD167" s="107">
        <v>1788.6172065587132</v>
      </c>
      <c r="AE167" s="105">
        <v>7880.5980973200021</v>
      </c>
      <c r="AF167" s="106">
        <v>1157.5022485343616</v>
      </c>
      <c r="AG167" s="107">
        <v>466.51058537324315</v>
      </c>
      <c r="AH167" s="105">
        <v>10626.948920639994</v>
      </c>
      <c r="AI167" s="106">
        <v>1560.8862574636023</v>
      </c>
      <c r="AJ167" s="107">
        <v>613.30120089119032</v>
      </c>
      <c r="AK167" s="105">
        <v>17050.877936039993</v>
      </c>
      <c r="AL167" s="106">
        <v>2504.4329512455574</v>
      </c>
      <c r="AM167" s="107">
        <v>433.17110173343815</v>
      </c>
      <c r="AN167" s="119">
        <v>24792.412532160019</v>
      </c>
      <c r="AO167" s="118">
        <v>3641.51</v>
      </c>
      <c r="AP167" s="107">
        <v>1106.6372364915339</v>
      </c>
      <c r="AQ167" s="119">
        <v>72833.165483520032</v>
      </c>
      <c r="AR167" s="118">
        <v>10697.74</v>
      </c>
      <c r="AS167" s="107">
        <v>1136.9963215369064</v>
      </c>
      <c r="AT167" s="119">
        <v>86894.007071039974</v>
      </c>
      <c r="AU167" s="118">
        <v>12762.99</v>
      </c>
      <c r="AV167" s="197">
        <v>-4693.4094232795678</v>
      </c>
      <c r="AW167" s="199"/>
      <c r="AX167" s="87"/>
      <c r="AY167" s="88"/>
      <c r="AZ167" s="200"/>
      <c r="BA167" s="200"/>
      <c r="BB167" s="200"/>
      <c r="BC167" s="200"/>
      <c r="BD167" s="201"/>
      <c r="BE167" s="199"/>
      <c r="BF167" s="199"/>
    </row>
    <row r="168" spans="1:60" x14ac:dyDescent="0.35">
      <c r="A168" s="7">
        <v>160</v>
      </c>
      <c r="B168" s="112" t="s">
        <v>102</v>
      </c>
      <c r="C168" s="103">
        <v>213</v>
      </c>
      <c r="D168" s="71">
        <v>0.45</v>
      </c>
      <c r="E168" s="71" t="s">
        <v>346</v>
      </c>
      <c r="F168" s="59">
        <v>36644</v>
      </c>
      <c r="G168" s="59">
        <v>39479</v>
      </c>
      <c r="H168" s="73" t="s">
        <v>498</v>
      </c>
      <c r="I168" s="57">
        <f t="shared" si="38"/>
        <v>748320.86399999994</v>
      </c>
      <c r="J168" s="15">
        <f t="shared" si="39"/>
        <v>103373.04051519997</v>
      </c>
      <c r="K168" s="16">
        <f t="shared" si="37"/>
        <v>0.13813999513876976</v>
      </c>
      <c r="L168" s="17">
        <f t="shared" si="40"/>
        <v>42436.308482240005</v>
      </c>
      <c r="M168" s="105">
        <v>41336.336000000025</v>
      </c>
      <c r="N168" s="106">
        <v>5710.2014550399999</v>
      </c>
      <c r="O168" s="107">
        <v>3525.6318068799947</v>
      </c>
      <c r="P168" s="105">
        <v>50963.616000000016</v>
      </c>
      <c r="Q168" s="106">
        <v>7040.1139142400034</v>
      </c>
      <c r="R168" s="107">
        <v>4219.8150457599995</v>
      </c>
      <c r="S168" s="105">
        <v>125951.93600000003</v>
      </c>
      <c r="T168" s="106">
        <v>17399.000439039984</v>
      </c>
      <c r="U168" s="107">
        <v>11874.73358976001</v>
      </c>
      <c r="V168" s="105">
        <v>93365.231999999931</v>
      </c>
      <c r="W168" s="106">
        <v>12897.473148480001</v>
      </c>
      <c r="X168" s="107">
        <v>8989.9060500800042</v>
      </c>
      <c r="Y168" s="105">
        <v>128752.79999999997</v>
      </c>
      <c r="Z168" s="106">
        <v>17785.911791999999</v>
      </c>
      <c r="AA168" s="107">
        <v>11615.148281280008</v>
      </c>
      <c r="AB168" s="105">
        <v>71269.279999999984</v>
      </c>
      <c r="AC168" s="106">
        <v>9845.1383391999989</v>
      </c>
      <c r="AD168" s="107">
        <v>4557.2135723199999</v>
      </c>
      <c r="AE168" s="105">
        <v>30758.063999999998</v>
      </c>
      <c r="AF168" s="106">
        <v>4248.918960959998</v>
      </c>
      <c r="AG168" s="107">
        <v>1514.6281387200004</v>
      </c>
      <c r="AH168" s="105">
        <v>18297.728000000003</v>
      </c>
      <c r="AI168" s="106">
        <v>2527.6481459199999</v>
      </c>
      <c r="AJ168" s="107">
        <v>869.71359615999995</v>
      </c>
      <c r="AK168" s="105">
        <v>20452.688000000006</v>
      </c>
      <c r="AL168" s="106">
        <v>2825.3343203200002</v>
      </c>
      <c r="AM168" s="107">
        <v>277.67037887999965</v>
      </c>
      <c r="AN168" s="119">
        <v>16453.503999999997</v>
      </c>
      <c r="AO168" s="118">
        <v>2272.89</v>
      </c>
      <c r="AP168" s="107">
        <v>697.86020847999976</v>
      </c>
      <c r="AQ168" s="119">
        <v>47812.32</v>
      </c>
      <c r="AR168" s="118">
        <v>6604.79</v>
      </c>
      <c r="AS168" s="107">
        <v>160.57235519999927</v>
      </c>
      <c r="AT168" s="119">
        <v>102907.36000000009</v>
      </c>
      <c r="AU168" s="118">
        <v>14215.62</v>
      </c>
      <c r="AV168" s="197">
        <v>-5866.5845412800036</v>
      </c>
      <c r="AW168" s="199"/>
      <c r="AX168" s="87"/>
      <c r="AY168" s="88"/>
      <c r="AZ168" s="200"/>
      <c r="BA168" s="200"/>
      <c r="BB168" s="200"/>
      <c r="BC168" s="200"/>
      <c r="BD168" s="201"/>
      <c r="BE168" s="199"/>
      <c r="BF168" s="199"/>
    </row>
    <row r="169" spans="1:60" x14ac:dyDescent="0.35">
      <c r="A169" s="13">
        <v>161</v>
      </c>
      <c r="B169" s="112" t="s">
        <v>103</v>
      </c>
      <c r="C169" s="103">
        <v>214</v>
      </c>
      <c r="D169" s="71">
        <v>0.25</v>
      </c>
      <c r="E169" s="71" t="s">
        <v>346</v>
      </c>
      <c r="F169" s="59">
        <v>37207</v>
      </c>
      <c r="G169" s="59">
        <v>39479</v>
      </c>
      <c r="H169" s="73" t="s">
        <v>499</v>
      </c>
      <c r="I169" s="57">
        <f t="shared" si="38"/>
        <v>554878.52399999998</v>
      </c>
      <c r="J169" s="15">
        <f t="shared" si="39"/>
        <v>79824.823935040025</v>
      </c>
      <c r="K169" s="16">
        <f t="shared" si="37"/>
        <v>0.1438599990491613</v>
      </c>
      <c r="L169" s="17">
        <f t="shared" si="40"/>
        <v>34591.080156880009</v>
      </c>
      <c r="M169" s="105">
        <v>31708.464000000011</v>
      </c>
      <c r="N169" s="106">
        <v>4561.5796310400065</v>
      </c>
      <c r="O169" s="107">
        <v>2863.6949042400006</v>
      </c>
      <c r="P169" s="105">
        <v>38166.831999999988</v>
      </c>
      <c r="Q169" s="106">
        <v>5490.6804515199992</v>
      </c>
      <c r="R169" s="107">
        <v>3328.2882139200024</v>
      </c>
      <c r="S169" s="105">
        <v>91919.464000000051</v>
      </c>
      <c r="T169" s="106">
        <v>13223.53409104001</v>
      </c>
      <c r="U169" s="107">
        <v>9193.640594160006</v>
      </c>
      <c r="V169" s="105">
        <v>69343.752000000051</v>
      </c>
      <c r="W169" s="106">
        <v>9975.7921627200049</v>
      </c>
      <c r="X169" s="107">
        <v>7053.2076699999998</v>
      </c>
      <c r="Y169" s="105">
        <v>90797.567999999912</v>
      </c>
      <c r="Z169" s="106">
        <v>13062.138132480002</v>
      </c>
      <c r="AA169" s="107">
        <v>8697.6091734400015</v>
      </c>
      <c r="AB169" s="105">
        <v>52562.504000000001</v>
      </c>
      <c r="AC169" s="106">
        <v>7561.6418254400051</v>
      </c>
      <c r="AD169" s="107">
        <v>3660.3251117599971</v>
      </c>
      <c r="AE169" s="105">
        <v>24183.448</v>
      </c>
      <c r="AF169" s="106">
        <v>3479.03082928</v>
      </c>
      <c r="AG169" s="107">
        <v>1354.5632673600021</v>
      </c>
      <c r="AH169" s="105">
        <v>15432.199999999995</v>
      </c>
      <c r="AI169" s="106">
        <v>2220.0762920000006</v>
      </c>
      <c r="AJ169" s="107">
        <v>867.78023688000076</v>
      </c>
      <c r="AK169" s="105">
        <v>15360.631999999994</v>
      </c>
      <c r="AL169" s="106">
        <v>2209.7805195200008</v>
      </c>
      <c r="AM169" s="107">
        <v>317.4326896000004</v>
      </c>
      <c r="AN169" s="119">
        <v>12672.53200000001</v>
      </c>
      <c r="AO169" s="118">
        <v>1823.07</v>
      </c>
      <c r="AP169" s="107">
        <v>567.92129079999995</v>
      </c>
      <c r="AQ169" s="119">
        <v>37026.976000000046</v>
      </c>
      <c r="AR169" s="118">
        <v>5326.7</v>
      </c>
      <c r="AS169" s="107">
        <v>403.80364184000064</v>
      </c>
      <c r="AT169" s="119">
        <v>75704.151999999973</v>
      </c>
      <c r="AU169" s="118">
        <v>10890.8</v>
      </c>
      <c r="AV169" s="197">
        <v>-3717.1866371199981</v>
      </c>
      <c r="AW169" s="199"/>
      <c r="AX169" s="87"/>
      <c r="AY169" s="88"/>
      <c r="AZ169" s="200"/>
      <c r="BA169" s="200"/>
      <c r="BB169" s="200"/>
      <c r="BC169" s="200"/>
      <c r="BD169" s="199"/>
      <c r="BE169" s="199"/>
      <c r="BF169" s="199"/>
    </row>
    <row r="170" spans="1:60" x14ac:dyDescent="0.35">
      <c r="A170" s="7">
        <v>162</v>
      </c>
      <c r="B170" s="112" t="s">
        <v>104</v>
      </c>
      <c r="C170" s="103">
        <v>209</v>
      </c>
      <c r="D170" s="71">
        <v>0.2</v>
      </c>
      <c r="E170" s="71" t="s">
        <v>346</v>
      </c>
      <c r="F170" s="59">
        <v>36798</v>
      </c>
      <c r="G170" s="59">
        <v>39479</v>
      </c>
      <c r="H170" s="73" t="s">
        <v>500</v>
      </c>
      <c r="I170" s="57">
        <f t="shared" si="38"/>
        <v>216340.32162999996</v>
      </c>
      <c r="J170" s="15">
        <f t="shared" si="39"/>
        <v>33076.273364434703</v>
      </c>
      <c r="K170" s="16">
        <f t="shared" si="37"/>
        <v>0.15289000735149139</v>
      </c>
      <c r="L170" s="17">
        <f t="shared" si="40"/>
        <v>14276.740574087102</v>
      </c>
      <c r="M170" s="105">
        <v>33434.040800000017</v>
      </c>
      <c r="N170" s="106">
        <v>5111.7304979119981</v>
      </c>
      <c r="O170" s="107">
        <v>3376.8826089520003</v>
      </c>
      <c r="P170" s="105">
        <v>26084.802399999986</v>
      </c>
      <c r="Q170" s="106">
        <v>3988.1054389359974</v>
      </c>
      <c r="R170" s="107">
        <v>2577.6868343200003</v>
      </c>
      <c r="S170" s="105">
        <v>62135.945629999973</v>
      </c>
      <c r="T170" s="106">
        <v>9499.9647273707069</v>
      </c>
      <c r="U170" s="107">
        <v>6695.4752469111008</v>
      </c>
      <c r="V170" s="105">
        <v>17286.568800000005</v>
      </c>
      <c r="W170" s="106">
        <v>2642.9435038320012</v>
      </c>
      <c r="X170" s="107">
        <v>1954.5012181039988</v>
      </c>
      <c r="Y170" s="105">
        <v>15866.463199999997</v>
      </c>
      <c r="Z170" s="106">
        <v>2425.8235586480005</v>
      </c>
      <c r="AA170" s="107">
        <v>1617.0675598639996</v>
      </c>
      <c r="AB170" s="105">
        <v>2629.3975999999998</v>
      </c>
      <c r="AC170" s="106">
        <v>402.00859906400007</v>
      </c>
      <c r="AD170" s="107">
        <v>232.69157434399995</v>
      </c>
      <c r="AE170" s="105">
        <v>0</v>
      </c>
      <c r="AF170" s="106">
        <v>0</v>
      </c>
      <c r="AG170" s="107">
        <v>0</v>
      </c>
      <c r="AH170" s="105">
        <v>442.32479999999998</v>
      </c>
      <c r="AI170" s="106">
        <v>67.627038671999983</v>
      </c>
      <c r="AJ170" s="107">
        <v>14.789622263999997</v>
      </c>
      <c r="AK170" s="105">
        <v>0</v>
      </c>
      <c r="AL170" s="106">
        <v>0</v>
      </c>
      <c r="AM170" s="107">
        <v>0</v>
      </c>
      <c r="AN170" s="119">
        <v>230.80239999999998</v>
      </c>
      <c r="AO170" s="118">
        <v>35.29</v>
      </c>
      <c r="AP170" s="107">
        <v>-0.3807339600000042</v>
      </c>
      <c r="AQ170" s="119">
        <v>15645.060799999999</v>
      </c>
      <c r="AR170" s="118">
        <v>2391.9699999999998</v>
      </c>
      <c r="AS170" s="107">
        <v>100.43632421599976</v>
      </c>
      <c r="AT170" s="119">
        <v>42584.915199999989</v>
      </c>
      <c r="AU170" s="118">
        <v>6510.81</v>
      </c>
      <c r="AV170" s="197">
        <v>-2292.4096809279999</v>
      </c>
      <c r="AW170" s="199"/>
      <c r="AX170" s="87"/>
      <c r="AY170" s="88"/>
      <c r="AZ170" s="200"/>
      <c r="BA170" s="200"/>
      <c r="BB170" s="200"/>
      <c r="BC170" s="200"/>
      <c r="BD170" s="201"/>
      <c r="BE170" s="199"/>
      <c r="BF170" s="199"/>
    </row>
    <row r="171" spans="1:60" x14ac:dyDescent="0.35">
      <c r="A171" s="7">
        <v>163</v>
      </c>
      <c r="B171" s="112" t="s">
        <v>105</v>
      </c>
      <c r="C171" s="103">
        <v>207</v>
      </c>
      <c r="D171" s="71">
        <v>0.2</v>
      </c>
      <c r="E171" s="71" t="s">
        <v>346</v>
      </c>
      <c r="F171" s="59">
        <v>36941</v>
      </c>
      <c r="G171" s="59">
        <v>39479</v>
      </c>
      <c r="H171" s="73" t="s">
        <v>501</v>
      </c>
      <c r="I171" s="57">
        <f t="shared" si="38"/>
        <v>265196.89600000007</v>
      </c>
      <c r="J171" s="15">
        <f t="shared" si="39"/>
        <v>40545.951193279987</v>
      </c>
      <c r="K171" s="16">
        <f t="shared" si="37"/>
        <v>0.15288999156792535</v>
      </c>
      <c r="L171" s="17">
        <f t="shared" si="40"/>
        <v>16582.700764719997</v>
      </c>
      <c r="M171" s="105">
        <v>21675.032000000003</v>
      </c>
      <c r="N171" s="106">
        <v>3313.8956424800003</v>
      </c>
      <c r="O171" s="107">
        <v>2189.1158519199989</v>
      </c>
      <c r="P171" s="105">
        <v>24048.016000000021</v>
      </c>
      <c r="Q171" s="106">
        <v>3676.7011662400005</v>
      </c>
      <c r="R171" s="107">
        <v>2501.2213024799989</v>
      </c>
      <c r="S171" s="105">
        <v>54058.26400000001</v>
      </c>
      <c r="T171" s="106">
        <v>8264.9679829599845</v>
      </c>
      <c r="U171" s="107">
        <v>5874.5498856000022</v>
      </c>
      <c r="V171" s="105">
        <v>26374.120000000021</v>
      </c>
      <c r="W171" s="106">
        <v>4032.3392068000016</v>
      </c>
      <c r="X171" s="107">
        <v>2944.357060559998</v>
      </c>
      <c r="Y171" s="105">
        <v>27954.631999999961</v>
      </c>
      <c r="Z171" s="106">
        <v>4273.9836864799991</v>
      </c>
      <c r="AA171" s="107">
        <v>2893.7578499199999</v>
      </c>
      <c r="AB171" s="105">
        <v>7233.7999999999975</v>
      </c>
      <c r="AC171" s="106">
        <v>1105.9756819999998</v>
      </c>
      <c r="AD171" s="107">
        <v>611.25417351999999</v>
      </c>
      <c r="AE171" s="105">
        <v>639.18399999999997</v>
      </c>
      <c r="AF171" s="106">
        <v>97.724841759999975</v>
      </c>
      <c r="AG171" s="107">
        <v>41.699389519999983</v>
      </c>
      <c r="AH171" s="105">
        <v>6360.6479999999965</v>
      </c>
      <c r="AI171" s="106">
        <v>972.47947271999999</v>
      </c>
      <c r="AJ171" s="107">
        <v>370.06219391999991</v>
      </c>
      <c r="AK171" s="105">
        <v>6455.0559999999996</v>
      </c>
      <c r="AL171" s="106">
        <v>986.91351184000018</v>
      </c>
      <c r="AM171" s="107">
        <v>169.2558099199999</v>
      </c>
      <c r="AN171" s="119">
        <v>8171.7119999999968</v>
      </c>
      <c r="AO171" s="118">
        <v>1249.3699999999999</v>
      </c>
      <c r="AP171" s="107">
        <v>441.08597935999978</v>
      </c>
      <c r="AQ171" s="119">
        <v>35167.128000000012</v>
      </c>
      <c r="AR171" s="118">
        <v>5376.7</v>
      </c>
      <c r="AS171" s="107">
        <v>767.53910975999952</v>
      </c>
      <c r="AT171" s="119">
        <v>47059.304000000033</v>
      </c>
      <c r="AU171" s="118">
        <v>7194.9</v>
      </c>
      <c r="AV171" s="197">
        <v>-2221.1978417599989</v>
      </c>
      <c r="AW171" s="199"/>
      <c r="AX171" s="87"/>
      <c r="AY171" s="88"/>
      <c r="AZ171" s="200"/>
      <c r="BA171" s="200"/>
      <c r="BB171" s="200"/>
      <c r="BC171" s="200"/>
      <c r="BD171" s="201"/>
      <c r="BE171" s="199"/>
      <c r="BF171" s="199"/>
    </row>
    <row r="172" spans="1:60" x14ac:dyDescent="0.35">
      <c r="A172" s="13">
        <v>164</v>
      </c>
      <c r="B172" s="112" t="s">
        <v>106</v>
      </c>
      <c r="C172" s="103">
        <v>208</v>
      </c>
      <c r="D172" s="71">
        <v>0.32500000000000001</v>
      </c>
      <c r="E172" s="71" t="s">
        <v>346</v>
      </c>
      <c r="F172" s="59">
        <v>36157</v>
      </c>
      <c r="G172" s="59">
        <v>39479</v>
      </c>
      <c r="H172" s="73" t="s">
        <v>502</v>
      </c>
      <c r="I172" s="57">
        <f t="shared" si="38"/>
        <v>545507.68799999985</v>
      </c>
      <c r="J172" s="15">
        <f t="shared" si="39"/>
        <v>78242.170131324005</v>
      </c>
      <c r="K172" s="16">
        <f t="shared" si="37"/>
        <v>0.14343000447561799</v>
      </c>
      <c r="L172" s="17">
        <f t="shared" si="40"/>
        <v>24069.000052704017</v>
      </c>
      <c r="M172" s="105">
        <v>17468.617199999986</v>
      </c>
      <c r="N172" s="106">
        <v>2505.5237649960013</v>
      </c>
      <c r="O172" s="107">
        <v>1571.0723263200009</v>
      </c>
      <c r="P172" s="105">
        <v>37020.181200000021</v>
      </c>
      <c r="Q172" s="106">
        <v>5309.8045895160003</v>
      </c>
      <c r="R172" s="107">
        <v>3402.3436202159974</v>
      </c>
      <c r="S172" s="105">
        <v>114922.818</v>
      </c>
      <c r="T172" s="106">
        <v>16483.379785740006</v>
      </c>
      <c r="U172" s="107">
        <v>11275.564269744002</v>
      </c>
      <c r="V172" s="105">
        <v>24887.204399999999</v>
      </c>
      <c r="W172" s="106">
        <v>3569.5717270920009</v>
      </c>
      <c r="X172" s="107">
        <v>2589.604107144</v>
      </c>
      <c r="Y172" s="105">
        <v>115700.20079999999</v>
      </c>
      <c r="Z172" s="106">
        <v>16594.879800744002</v>
      </c>
      <c r="AA172" s="107">
        <v>10872.471808848004</v>
      </c>
      <c r="AB172" s="105">
        <v>19637.139600000006</v>
      </c>
      <c r="AC172" s="106">
        <v>2816.5549328279999</v>
      </c>
      <c r="AD172" s="107">
        <v>1499.7996877559995</v>
      </c>
      <c r="AE172" s="105">
        <v>0</v>
      </c>
      <c r="AF172" s="106">
        <v>0</v>
      </c>
      <c r="AG172" s="107">
        <v>0</v>
      </c>
      <c r="AH172" s="105">
        <v>943.53960000000006</v>
      </c>
      <c r="AI172" s="106">
        <v>135.331884828</v>
      </c>
      <c r="AJ172" s="107">
        <v>38.150883084000014</v>
      </c>
      <c r="AK172" s="105">
        <v>8149.5060000000012</v>
      </c>
      <c r="AL172" s="106">
        <v>1168.8836455800001</v>
      </c>
      <c r="AM172" s="107">
        <v>207.29053414800006</v>
      </c>
      <c r="AN172" s="119">
        <v>3862.5827999999992</v>
      </c>
      <c r="AO172" s="118">
        <v>554.01</v>
      </c>
      <c r="AP172" s="107">
        <v>142.2220458840001</v>
      </c>
      <c r="AQ172" s="119">
        <v>81958.238399999973</v>
      </c>
      <c r="AR172" s="118">
        <v>11755.27</v>
      </c>
      <c r="AS172" s="107">
        <v>404.39594626800152</v>
      </c>
      <c r="AT172" s="119">
        <v>120957.65999999986</v>
      </c>
      <c r="AU172" s="118">
        <v>17348.96</v>
      </c>
      <c r="AV172" s="197">
        <v>-7933.9151767079893</v>
      </c>
      <c r="AW172" s="199"/>
      <c r="AX172" s="87"/>
      <c r="AY172" s="88"/>
      <c r="AZ172" s="200"/>
      <c r="BA172" s="200"/>
      <c r="BB172" s="200"/>
      <c r="BC172" s="200"/>
      <c r="BD172" s="201"/>
      <c r="BE172" s="199"/>
      <c r="BF172" s="199"/>
    </row>
    <row r="173" spans="1:60" x14ac:dyDescent="0.35">
      <c r="A173" s="7">
        <v>165</v>
      </c>
      <c r="B173" s="112" t="s">
        <v>101</v>
      </c>
      <c r="C173" s="103">
        <v>211</v>
      </c>
      <c r="D173" s="71">
        <v>0.5</v>
      </c>
      <c r="E173" s="71" t="s">
        <v>346</v>
      </c>
      <c r="F173" s="59">
        <v>37126</v>
      </c>
      <c r="G173" s="59">
        <v>39479</v>
      </c>
      <c r="H173" s="73" t="s">
        <v>503</v>
      </c>
      <c r="I173" s="57">
        <f t="shared" si="38"/>
        <v>956641.25800000015</v>
      </c>
      <c r="J173" s="15">
        <f t="shared" si="39"/>
        <v>132150.42787328002</v>
      </c>
      <c r="K173" s="16">
        <f t="shared" si="37"/>
        <v>0.13814000469680768</v>
      </c>
      <c r="L173" s="17">
        <f t="shared" si="40"/>
        <v>53990.54222291999</v>
      </c>
      <c r="M173" s="105">
        <v>52695.888000000006</v>
      </c>
      <c r="N173" s="106">
        <v>7279.4099683199993</v>
      </c>
      <c r="O173" s="107">
        <v>4506.5346279999958</v>
      </c>
      <c r="P173" s="105">
        <v>64586.67199999994</v>
      </c>
      <c r="Q173" s="106">
        <v>8922.0028700800012</v>
      </c>
      <c r="R173" s="107">
        <v>5363.4304572799929</v>
      </c>
      <c r="S173" s="105">
        <v>162288.94399999996</v>
      </c>
      <c r="T173" s="106">
        <v>22418.594724160026</v>
      </c>
      <c r="U173" s="107">
        <v>15322.018985760007</v>
      </c>
      <c r="V173" s="105">
        <v>120378.75199999996</v>
      </c>
      <c r="W173" s="106">
        <v>16629.120801280016</v>
      </c>
      <c r="X173" s="107">
        <v>11609.160269599997</v>
      </c>
      <c r="Y173" s="105">
        <v>164741.31200000003</v>
      </c>
      <c r="Z173" s="106">
        <v>22757.364839679965</v>
      </c>
      <c r="AA173" s="107">
        <v>14835.734292000008</v>
      </c>
      <c r="AB173" s="105">
        <v>88409.984000000099</v>
      </c>
      <c r="AC173" s="106">
        <v>12212.955189759998</v>
      </c>
      <c r="AD173" s="107">
        <v>5650.9911139199949</v>
      </c>
      <c r="AE173" s="105">
        <v>38751.280000000006</v>
      </c>
      <c r="AF173" s="106">
        <v>5353.1018191999938</v>
      </c>
      <c r="AG173" s="107">
        <v>1900.1773820800008</v>
      </c>
      <c r="AH173" s="105">
        <v>22773.472000000016</v>
      </c>
      <c r="AI173" s="106">
        <v>3145.9274220800007</v>
      </c>
      <c r="AJ173" s="107">
        <v>1100.6721457599999</v>
      </c>
      <c r="AK173" s="105">
        <v>24857.247999999996</v>
      </c>
      <c r="AL173" s="106">
        <v>3433.7802387199999</v>
      </c>
      <c r="AM173" s="107">
        <v>313.31941615999972</v>
      </c>
      <c r="AN173" s="119">
        <v>20889.706000000009</v>
      </c>
      <c r="AO173" s="118">
        <v>2885.7</v>
      </c>
      <c r="AP173" s="107">
        <v>857.98629491999975</v>
      </c>
      <c r="AQ173" s="119">
        <v>61702.16</v>
      </c>
      <c r="AR173" s="118">
        <v>8523.5400000000009</v>
      </c>
      <c r="AS173" s="107">
        <v>200.28936271999856</v>
      </c>
      <c r="AT173" s="119">
        <v>134565.84</v>
      </c>
      <c r="AU173" s="118">
        <v>18588.93</v>
      </c>
      <c r="AV173" s="197">
        <v>-7669.7721252800065</v>
      </c>
      <c r="AW173" s="199"/>
      <c r="AX173" s="87"/>
      <c r="AY173" s="88"/>
      <c r="AZ173" s="200"/>
      <c r="BA173" s="200"/>
      <c r="BB173" s="200"/>
      <c r="BC173" s="200"/>
      <c r="BD173" s="201"/>
      <c r="BE173" s="199"/>
      <c r="BF173" s="199"/>
    </row>
    <row r="174" spans="1:60" x14ac:dyDescent="0.35">
      <c r="A174" s="7">
        <v>166</v>
      </c>
      <c r="B174" s="112" t="s">
        <v>107</v>
      </c>
      <c r="C174" s="103">
        <v>212</v>
      </c>
      <c r="D174" s="71">
        <v>0.15</v>
      </c>
      <c r="E174" s="71" t="s">
        <v>346</v>
      </c>
      <c r="F174" s="59">
        <v>37463</v>
      </c>
      <c r="G174" s="59">
        <v>39479</v>
      </c>
      <c r="H174" s="73" t="s">
        <v>504</v>
      </c>
      <c r="I174" s="57">
        <f t="shared" si="38"/>
        <v>133724.23860000004</v>
      </c>
      <c r="J174" s="15">
        <f t="shared" si="39"/>
        <v>19494.313536644004</v>
      </c>
      <c r="K174" s="16">
        <f t="shared" si="37"/>
        <v>0.1457799553823296</v>
      </c>
      <c r="L174" s="17">
        <f t="shared" si="40"/>
        <v>6164.6722623959959</v>
      </c>
      <c r="M174" s="105">
        <v>7470.2760000000017</v>
      </c>
      <c r="N174" s="106">
        <v>1089.0168352799997</v>
      </c>
      <c r="O174" s="107">
        <v>678.64744085400002</v>
      </c>
      <c r="P174" s="105">
        <v>12363.408599999999</v>
      </c>
      <c r="Q174" s="106">
        <v>1802.3377057079981</v>
      </c>
      <c r="R174" s="107">
        <v>1136.0281081739995</v>
      </c>
      <c r="S174" s="105">
        <v>36700.123799999972</v>
      </c>
      <c r="T174" s="106">
        <v>5350.1440475640075</v>
      </c>
      <c r="U174" s="107">
        <v>3724.1532782339955</v>
      </c>
      <c r="V174" s="105">
        <v>9839.6573999999964</v>
      </c>
      <c r="W174" s="106">
        <v>1434.4252557719999</v>
      </c>
      <c r="X174" s="107">
        <v>1037.8499479079996</v>
      </c>
      <c r="Y174" s="105">
        <v>13314.141599999995</v>
      </c>
      <c r="Z174" s="106">
        <v>1940.9355624479997</v>
      </c>
      <c r="AA174" s="107">
        <v>1292.7594143519996</v>
      </c>
      <c r="AB174" s="105">
        <v>3334.525200000001</v>
      </c>
      <c r="AC174" s="106">
        <v>486.10708365599999</v>
      </c>
      <c r="AD174" s="107">
        <v>269.38591461600009</v>
      </c>
      <c r="AE174" s="105">
        <v>0</v>
      </c>
      <c r="AF174" s="106">
        <v>0</v>
      </c>
      <c r="AG174" s="107">
        <v>0</v>
      </c>
      <c r="AH174" s="105">
        <v>458.01479999999998</v>
      </c>
      <c r="AI174" s="106">
        <v>66.769397544000014</v>
      </c>
      <c r="AJ174" s="107">
        <v>28.182686724000003</v>
      </c>
      <c r="AK174" s="105">
        <v>308.4624</v>
      </c>
      <c r="AL174" s="106">
        <v>44.967648672000003</v>
      </c>
      <c r="AM174" s="107">
        <v>7.3459746179999987</v>
      </c>
      <c r="AN174" s="119">
        <v>1191.6677999999999</v>
      </c>
      <c r="AO174" s="118">
        <v>173.72</v>
      </c>
      <c r="AP174" s="107">
        <v>70.779276797999998</v>
      </c>
      <c r="AQ174" s="119">
        <v>15279.634800000007</v>
      </c>
      <c r="AR174" s="118">
        <v>2227.46</v>
      </c>
      <c r="AS174" s="107">
        <v>-10.663500654000135</v>
      </c>
      <c r="AT174" s="119">
        <v>33464.32620000004</v>
      </c>
      <c r="AU174" s="118">
        <v>4878.43</v>
      </c>
      <c r="AV174" s="197">
        <v>-2069.7962792279982</v>
      </c>
      <c r="AW174" s="199"/>
      <c r="AX174" s="87"/>
      <c r="AY174" s="88"/>
      <c r="AZ174" s="200"/>
      <c r="BA174" s="200"/>
      <c r="BB174" s="200"/>
      <c r="BC174" s="200"/>
      <c r="BD174" s="201"/>
      <c r="BE174" s="199"/>
      <c r="BF174" s="199"/>
      <c r="BG174" s="199"/>
      <c r="BH174" s="199"/>
    </row>
    <row r="175" spans="1:60" x14ac:dyDescent="0.35">
      <c r="A175" s="13">
        <v>167</v>
      </c>
      <c r="B175" s="112" t="s">
        <v>108</v>
      </c>
      <c r="C175" s="103">
        <v>210</v>
      </c>
      <c r="D175" s="71">
        <v>0.16500000000000001</v>
      </c>
      <c r="E175" s="71" t="s">
        <v>346</v>
      </c>
      <c r="F175" s="59">
        <v>37004</v>
      </c>
      <c r="G175" s="59">
        <v>39479</v>
      </c>
      <c r="H175" s="73" t="s">
        <v>505</v>
      </c>
      <c r="I175" s="57">
        <f t="shared" si="38"/>
        <v>125769.03180000001</v>
      </c>
      <c r="J175" s="15">
        <f t="shared" si="39"/>
        <v>18613.811335199996</v>
      </c>
      <c r="K175" s="16">
        <f t="shared" si="37"/>
        <v>0.14799995729314341</v>
      </c>
      <c r="L175" s="17">
        <f t="shared" si="40"/>
        <v>5707.415103768004</v>
      </c>
      <c r="M175" s="105">
        <v>5159.1731999999975</v>
      </c>
      <c r="N175" s="106">
        <v>763.55763360000014</v>
      </c>
      <c r="O175" s="107">
        <v>484.35541772400001</v>
      </c>
      <c r="P175" s="105">
        <v>10748.205000000005</v>
      </c>
      <c r="Q175" s="106">
        <v>1590.7343399999995</v>
      </c>
      <c r="R175" s="107">
        <v>1016.8998168180007</v>
      </c>
      <c r="S175" s="105">
        <v>34307.645400000016</v>
      </c>
      <c r="T175" s="106">
        <v>5077.531519199998</v>
      </c>
      <c r="U175" s="107">
        <v>3532.8762726120021</v>
      </c>
      <c r="V175" s="105">
        <v>9028.2918000000027</v>
      </c>
      <c r="W175" s="106">
        <v>1336.1871864000002</v>
      </c>
      <c r="X175" s="107">
        <v>952.98810765600047</v>
      </c>
      <c r="Y175" s="105">
        <v>13665.070799999998</v>
      </c>
      <c r="Z175" s="106">
        <v>2022.4304783999996</v>
      </c>
      <c r="AA175" s="107">
        <v>1359.4725864719987</v>
      </c>
      <c r="AB175" s="105">
        <v>3510.0012000000002</v>
      </c>
      <c r="AC175" s="106">
        <v>519.48017760000005</v>
      </c>
      <c r="AD175" s="107">
        <v>282.29219749199984</v>
      </c>
      <c r="AE175" s="105">
        <v>0</v>
      </c>
      <c r="AF175" s="106">
        <v>0</v>
      </c>
      <c r="AG175" s="107">
        <v>0</v>
      </c>
      <c r="AH175" s="105">
        <v>0</v>
      </c>
      <c r="AI175" s="106">
        <v>0</v>
      </c>
      <c r="AJ175" s="107">
        <v>0</v>
      </c>
      <c r="AK175" s="105">
        <v>0</v>
      </c>
      <c r="AL175" s="106">
        <v>0</v>
      </c>
      <c r="AM175" s="107">
        <v>0</v>
      </c>
      <c r="AN175" s="119">
        <v>602.9165999999999</v>
      </c>
      <c r="AO175" s="118">
        <v>89.23</v>
      </c>
      <c r="AP175" s="107">
        <v>14.823445092</v>
      </c>
      <c r="AQ175" s="119">
        <v>15515.291999999996</v>
      </c>
      <c r="AR175" s="118">
        <v>2296.2600000000002</v>
      </c>
      <c r="AS175" s="107">
        <v>136.70240937000011</v>
      </c>
      <c r="AT175" s="119">
        <v>33232.435799999992</v>
      </c>
      <c r="AU175" s="118">
        <v>4918.3999999999996</v>
      </c>
      <c r="AV175" s="197">
        <v>-2072.9951494679981</v>
      </c>
      <c r="AW175" s="199"/>
      <c r="AX175" s="87"/>
      <c r="AY175" s="88"/>
      <c r="AZ175" s="200"/>
      <c r="BA175" s="200"/>
      <c r="BB175" s="200"/>
      <c r="BC175" s="200"/>
      <c r="BD175" s="201"/>
      <c r="BE175" s="199"/>
      <c r="BF175" s="199"/>
      <c r="BG175" s="199"/>
      <c r="BH175" s="199"/>
    </row>
    <row r="176" spans="1:60" x14ac:dyDescent="0.35">
      <c r="A176" s="7">
        <v>168</v>
      </c>
      <c r="B176" s="112" t="s">
        <v>109</v>
      </c>
      <c r="C176" s="103">
        <v>217</v>
      </c>
      <c r="D176" s="71">
        <v>0.63</v>
      </c>
      <c r="E176" s="71" t="s">
        <v>346</v>
      </c>
      <c r="F176" s="59">
        <v>37614</v>
      </c>
      <c r="G176" s="59">
        <v>39995</v>
      </c>
      <c r="H176" s="73" t="s">
        <v>506</v>
      </c>
      <c r="I176" s="57">
        <f t="shared" ref="I176:I203" si="41">M176+P176+S176+V176+Y176+AB176+AE176+AH176+AK176+AN176+AQ176+AT176</f>
        <v>2072439.5399999998</v>
      </c>
      <c r="J176" s="15">
        <f t="shared" ref="J176:J203" si="42">N176+Q176+T176+W176+Z176+AC176+AF176+AI176+AL176+AO176+AR176+AU176</f>
        <v>282597.85892080003</v>
      </c>
      <c r="K176" s="16">
        <f t="shared" si="37"/>
        <v>0.13636000156646311</v>
      </c>
      <c r="L176" s="17">
        <f t="shared" ref="L176:L203" si="43">O176+R176+U176+X176+AA176+AD176+AG176+AJ176+AM176+AP176+AS176+AV176</f>
        <v>100145.1758198</v>
      </c>
      <c r="M176" s="105">
        <v>261767.94</v>
      </c>
      <c r="N176" s="106">
        <v>35694.676298399994</v>
      </c>
      <c r="O176" s="107">
        <v>22156.287236799984</v>
      </c>
      <c r="P176" s="105">
        <v>160018.66000000009</v>
      </c>
      <c r="Q176" s="106">
        <v>21820.144477600006</v>
      </c>
      <c r="R176" s="107">
        <v>12146.127584599997</v>
      </c>
      <c r="S176" s="105">
        <v>149114.83999999997</v>
      </c>
      <c r="T176" s="106">
        <v>20333.299582400017</v>
      </c>
      <c r="U176" s="107">
        <v>14534.515175399998</v>
      </c>
      <c r="V176" s="105">
        <v>209153.81999999983</v>
      </c>
      <c r="W176" s="106">
        <v>28520.214895200006</v>
      </c>
      <c r="X176" s="107">
        <v>19382.841935400025</v>
      </c>
      <c r="Y176" s="105">
        <v>198709.19999999984</v>
      </c>
      <c r="Z176" s="106">
        <v>27095.98651200001</v>
      </c>
      <c r="AA176" s="107">
        <v>17572.197929199992</v>
      </c>
      <c r="AB176" s="105">
        <v>162579.06000000014</v>
      </c>
      <c r="AC176" s="106">
        <v>22169.280621600006</v>
      </c>
      <c r="AD176" s="107">
        <v>10168.606637199995</v>
      </c>
      <c r="AE176" s="105">
        <v>35518.380000000034</v>
      </c>
      <c r="AF176" s="106">
        <v>4843.2862968000045</v>
      </c>
      <c r="AG176" s="107">
        <v>1668.1637712000033</v>
      </c>
      <c r="AH176" s="105">
        <v>53405.980000000047</v>
      </c>
      <c r="AI176" s="106">
        <v>7282.4394327999908</v>
      </c>
      <c r="AJ176" s="107">
        <v>2350.141863400002</v>
      </c>
      <c r="AK176" s="105">
        <v>102528.89999999998</v>
      </c>
      <c r="AL176" s="106">
        <v>13980.840803999979</v>
      </c>
      <c r="AM176" s="107">
        <v>1314.4536158000021</v>
      </c>
      <c r="AN176" s="119">
        <v>162482.41999999975</v>
      </c>
      <c r="AO176" s="118">
        <v>22156.1</v>
      </c>
      <c r="AP176" s="107">
        <v>6036.7550860000056</v>
      </c>
      <c r="AQ176" s="119">
        <v>410847.44000000024</v>
      </c>
      <c r="AR176" s="118">
        <v>56023.16</v>
      </c>
      <c r="AS176" s="107">
        <v>3839.2951794000082</v>
      </c>
      <c r="AT176" s="119">
        <v>166312.90000000011</v>
      </c>
      <c r="AU176" s="118">
        <v>22678.43</v>
      </c>
      <c r="AV176" s="197">
        <v>-11024.210194600002</v>
      </c>
      <c r="AW176" s="199"/>
      <c r="AX176" s="87"/>
      <c r="AY176" s="88"/>
      <c r="AZ176" s="200"/>
      <c r="BA176" s="200"/>
      <c r="BB176" s="200"/>
      <c r="BC176" s="200"/>
      <c r="BD176" s="201"/>
      <c r="BE176" s="199"/>
      <c r="BF176" s="199"/>
      <c r="BG176" s="199"/>
      <c r="BH176" s="199"/>
    </row>
    <row r="177" spans="1:60" x14ac:dyDescent="0.35">
      <c r="A177" s="7">
        <v>169</v>
      </c>
      <c r="B177" s="112" t="s">
        <v>110</v>
      </c>
      <c r="C177" s="103">
        <v>219</v>
      </c>
      <c r="D177" s="71">
        <v>0.15</v>
      </c>
      <c r="E177" s="71" t="s">
        <v>346</v>
      </c>
      <c r="F177" s="59">
        <v>37561</v>
      </c>
      <c r="G177" s="59">
        <v>39569</v>
      </c>
      <c r="H177" s="73" t="s">
        <v>475</v>
      </c>
      <c r="I177" s="57">
        <f t="shared" si="41"/>
        <v>343933.99999999971</v>
      </c>
      <c r="J177" s="15">
        <f t="shared" si="42"/>
        <v>50245.314902800004</v>
      </c>
      <c r="K177" s="16">
        <f t="shared" si="37"/>
        <v>0.14608999082033194</v>
      </c>
      <c r="L177" s="17">
        <f t="shared" si="43"/>
        <v>20012.478660399996</v>
      </c>
      <c r="M177" s="105">
        <v>35180.789999999972</v>
      </c>
      <c r="N177" s="106">
        <v>5139.5616111000008</v>
      </c>
      <c r="O177" s="107">
        <v>3287.6513079000015</v>
      </c>
      <c r="P177" s="105">
        <v>20662.979999999985</v>
      </c>
      <c r="Q177" s="106">
        <v>3018.6547482000028</v>
      </c>
      <c r="R177" s="107">
        <v>1856.7033311999992</v>
      </c>
      <c r="S177" s="105">
        <v>54267.630000000005</v>
      </c>
      <c r="T177" s="106">
        <v>7927.9580667000018</v>
      </c>
      <c r="U177" s="107">
        <v>5556.3554186999918</v>
      </c>
      <c r="V177" s="105">
        <v>34940.100000000006</v>
      </c>
      <c r="W177" s="106">
        <v>5104.3992089999992</v>
      </c>
      <c r="X177" s="107">
        <v>3656.5074519000004</v>
      </c>
      <c r="Y177" s="105">
        <v>43835.369999999974</v>
      </c>
      <c r="Z177" s="106">
        <v>6403.9092032999961</v>
      </c>
      <c r="AA177" s="107">
        <v>4257.6572402999982</v>
      </c>
      <c r="AB177" s="105">
        <v>28774.679999999964</v>
      </c>
      <c r="AC177" s="106">
        <v>4203.6930012000039</v>
      </c>
      <c r="AD177" s="107">
        <v>2114.0187093000009</v>
      </c>
      <c r="AE177" s="105">
        <v>1204.5299999999997</v>
      </c>
      <c r="AF177" s="106">
        <v>175.96978770000007</v>
      </c>
      <c r="AG177" s="107">
        <v>66.379886700000014</v>
      </c>
      <c r="AH177" s="105">
        <v>1513.0200000000009</v>
      </c>
      <c r="AI177" s="106">
        <v>221.03709180000007</v>
      </c>
      <c r="AJ177" s="107">
        <v>69.476892599999999</v>
      </c>
      <c r="AK177" s="105">
        <v>9071.8200000000033</v>
      </c>
      <c r="AL177" s="106">
        <v>1325.3021837999995</v>
      </c>
      <c r="AM177" s="107">
        <v>209.65400430000011</v>
      </c>
      <c r="AN177" s="119">
        <v>13812.329999999994</v>
      </c>
      <c r="AO177" s="118">
        <v>2017.84</v>
      </c>
      <c r="AP177" s="107">
        <v>620.46017310000002</v>
      </c>
      <c r="AQ177" s="119">
        <v>51252.719999999885</v>
      </c>
      <c r="AR177" s="118">
        <v>7487.51</v>
      </c>
      <c r="AS177" s="107">
        <v>951.42410189999998</v>
      </c>
      <c r="AT177" s="119">
        <v>49418.029999999955</v>
      </c>
      <c r="AU177" s="118">
        <v>7219.48</v>
      </c>
      <c r="AV177" s="197">
        <v>-2633.8098574999985</v>
      </c>
      <c r="AW177" s="199"/>
      <c r="AX177" s="87"/>
      <c r="AY177" s="88"/>
      <c r="AZ177" s="200"/>
      <c r="BA177" s="200"/>
      <c r="BB177" s="200"/>
      <c r="BC177" s="200"/>
      <c r="BD177" s="201"/>
      <c r="BE177" s="199"/>
      <c r="BF177" s="199"/>
      <c r="BG177" s="199"/>
      <c r="BH177" s="199"/>
    </row>
    <row r="178" spans="1:60" x14ac:dyDescent="0.35">
      <c r="A178" s="13">
        <v>170</v>
      </c>
      <c r="B178" s="112" t="s">
        <v>316</v>
      </c>
      <c r="C178" s="103">
        <v>362</v>
      </c>
      <c r="D178" s="71">
        <v>0.03</v>
      </c>
      <c r="E178" s="71" t="s">
        <v>346</v>
      </c>
      <c r="F178" s="59">
        <v>37183</v>
      </c>
      <c r="G178" s="59">
        <v>39600</v>
      </c>
      <c r="H178" s="73" t="s">
        <v>507</v>
      </c>
      <c r="I178" s="57">
        <f t="shared" si="41"/>
        <v>20326.803600000007</v>
      </c>
      <c r="J178" s="15">
        <f t="shared" si="42"/>
        <v>3206.145079116</v>
      </c>
      <c r="K178" s="16">
        <f t="shared" si="37"/>
        <v>0.15772991869297143</v>
      </c>
      <c r="L178" s="17">
        <f t="shared" si="43"/>
        <v>889.47533714799988</v>
      </c>
      <c r="M178" s="105">
        <v>992.54929999999979</v>
      </c>
      <c r="N178" s="106">
        <v>156.55480108899999</v>
      </c>
      <c r="O178" s="107">
        <v>81.811328257</v>
      </c>
      <c r="P178" s="105">
        <v>1391.0379000000005</v>
      </c>
      <c r="Q178" s="106">
        <v>219.40840796699993</v>
      </c>
      <c r="R178" s="107">
        <v>136.93030984499998</v>
      </c>
      <c r="S178" s="105">
        <v>2764.1913999999997</v>
      </c>
      <c r="T178" s="106">
        <v>435.99590952199992</v>
      </c>
      <c r="U178" s="107">
        <v>311.99308260699991</v>
      </c>
      <c r="V178" s="105">
        <v>1132.0898000000004</v>
      </c>
      <c r="W178" s="106">
        <v>178.56452415400003</v>
      </c>
      <c r="X178" s="107">
        <v>127.04301534400001</v>
      </c>
      <c r="Y178" s="105">
        <v>1174.3432</v>
      </c>
      <c r="Z178" s="106">
        <v>185.22915293599993</v>
      </c>
      <c r="AA178" s="107">
        <v>119.793436969</v>
      </c>
      <c r="AB178" s="105">
        <v>396.84329999999994</v>
      </c>
      <c r="AC178" s="106">
        <v>62.594093708999999</v>
      </c>
      <c r="AD178" s="107">
        <v>28.278065020999996</v>
      </c>
      <c r="AE178" s="105">
        <v>104.93039999999999</v>
      </c>
      <c r="AF178" s="106">
        <v>16.550671991999998</v>
      </c>
      <c r="AG178" s="107">
        <v>8.2425821019999983</v>
      </c>
      <c r="AH178" s="105">
        <v>1575.0612000000001</v>
      </c>
      <c r="AI178" s="106">
        <v>248.43440307600005</v>
      </c>
      <c r="AJ178" s="107">
        <v>101.90361495099999</v>
      </c>
      <c r="AK178" s="105">
        <v>932.56270000000029</v>
      </c>
      <c r="AL178" s="106">
        <v>147.093114671</v>
      </c>
      <c r="AM178" s="107">
        <v>37.934856378999982</v>
      </c>
      <c r="AN178" s="119">
        <v>1772.7041000000008</v>
      </c>
      <c r="AO178" s="118">
        <v>279.61</v>
      </c>
      <c r="AP178" s="107">
        <v>79.456037138999974</v>
      </c>
      <c r="AQ178" s="119">
        <v>4186.8017000000054</v>
      </c>
      <c r="AR178" s="118">
        <v>660.38</v>
      </c>
      <c r="AS178" s="107">
        <v>81.541685127999955</v>
      </c>
      <c r="AT178" s="119">
        <v>3903.6886000000004</v>
      </c>
      <c r="AU178" s="118">
        <v>615.73</v>
      </c>
      <c r="AV178" s="197">
        <v>-225.45267659400002</v>
      </c>
      <c r="AW178" s="199"/>
      <c r="AX178" s="87"/>
      <c r="AY178" s="88"/>
      <c r="AZ178" s="200"/>
      <c r="BA178" s="200"/>
      <c r="BB178" s="200"/>
      <c r="BC178" s="200"/>
      <c r="BD178" s="201"/>
      <c r="BE178" s="199"/>
      <c r="BF178" s="199"/>
      <c r="BG178" s="199"/>
      <c r="BH178" s="199"/>
    </row>
    <row r="179" spans="1:60" x14ac:dyDescent="0.35">
      <c r="A179" s="7">
        <v>171</v>
      </c>
      <c r="B179" s="112" t="s">
        <v>111</v>
      </c>
      <c r="C179" s="103">
        <v>226</v>
      </c>
      <c r="D179" s="71">
        <v>0.13</v>
      </c>
      <c r="E179" s="71" t="s">
        <v>346</v>
      </c>
      <c r="F179" s="59">
        <v>37595</v>
      </c>
      <c r="G179" s="59">
        <v>39479</v>
      </c>
      <c r="H179" s="73" t="s">
        <v>508</v>
      </c>
      <c r="I179" s="57">
        <f t="shared" si="41"/>
        <v>447897.9960000001</v>
      </c>
      <c r="J179" s="15">
        <f t="shared" si="42"/>
        <v>70131.862309570002</v>
      </c>
      <c r="K179" s="16">
        <f t="shared" si="37"/>
        <v>0.15657998681818167</v>
      </c>
      <c r="L179" s="17">
        <f t="shared" si="43"/>
        <v>32091.026583564999</v>
      </c>
      <c r="M179" s="105">
        <v>27064.572999999989</v>
      </c>
      <c r="N179" s="106">
        <v>4237.7708403399993</v>
      </c>
      <c r="O179" s="107">
        <v>2868.0774145200007</v>
      </c>
      <c r="P179" s="105">
        <v>20682.811500000011</v>
      </c>
      <c r="Q179" s="106">
        <v>3238.5146246699969</v>
      </c>
      <c r="R179" s="107">
        <v>2201.3175939800008</v>
      </c>
      <c r="S179" s="105">
        <v>82167.389500000005</v>
      </c>
      <c r="T179" s="106">
        <v>12865.769847910013</v>
      </c>
      <c r="U179" s="107">
        <v>9277.1229281099968</v>
      </c>
      <c r="V179" s="105">
        <v>49769.585499999979</v>
      </c>
      <c r="W179" s="106">
        <v>7792.9216975900072</v>
      </c>
      <c r="X179" s="107">
        <v>5852.9222592200031</v>
      </c>
      <c r="Y179" s="105">
        <v>77922.080000000075</v>
      </c>
      <c r="Z179" s="106">
        <v>12201.03928639999</v>
      </c>
      <c r="AA179" s="107">
        <v>8417.1526546099958</v>
      </c>
      <c r="AB179" s="105">
        <v>22194.205999999987</v>
      </c>
      <c r="AC179" s="106">
        <v>3475.1687754799991</v>
      </c>
      <c r="AD179" s="107">
        <v>1940.0285498250014</v>
      </c>
      <c r="AE179" s="105">
        <v>3385.0675000000019</v>
      </c>
      <c r="AF179" s="106">
        <v>530.03386915000021</v>
      </c>
      <c r="AG179" s="107">
        <v>236.19915119000004</v>
      </c>
      <c r="AH179" s="105">
        <v>13389.674499999994</v>
      </c>
      <c r="AI179" s="106">
        <v>2096.5552332100001</v>
      </c>
      <c r="AJ179" s="107">
        <v>856.88432905499985</v>
      </c>
      <c r="AK179" s="105">
        <v>15039.329000000011</v>
      </c>
      <c r="AL179" s="106">
        <v>2354.8581348200014</v>
      </c>
      <c r="AM179" s="107">
        <v>547.65150666500006</v>
      </c>
      <c r="AN179" s="119">
        <v>18635.661500000006</v>
      </c>
      <c r="AO179" s="118">
        <v>2917.97</v>
      </c>
      <c r="AP179" s="107">
        <v>1065.1566981899998</v>
      </c>
      <c r="AQ179" s="119">
        <v>56545.470999999969</v>
      </c>
      <c r="AR179" s="118">
        <v>8853.89</v>
      </c>
      <c r="AS179" s="107">
        <v>1565.0602921550017</v>
      </c>
      <c r="AT179" s="119">
        <v>61102.14700000007</v>
      </c>
      <c r="AU179" s="118">
        <v>9567.3700000000008</v>
      </c>
      <c r="AV179" s="197">
        <v>-2736.546793954999</v>
      </c>
      <c r="AW179" s="199"/>
      <c r="AX179" s="87"/>
      <c r="AY179" s="88"/>
      <c r="AZ179" s="200"/>
      <c r="BA179" s="200"/>
      <c r="BB179" s="200"/>
      <c r="BC179" s="200"/>
      <c r="BD179" s="201"/>
      <c r="BE179" s="199"/>
      <c r="BF179" s="199"/>
      <c r="BG179" s="199"/>
      <c r="BH179" s="199"/>
    </row>
    <row r="180" spans="1:60" x14ac:dyDescent="0.35">
      <c r="A180" s="7">
        <v>172</v>
      </c>
      <c r="B180" s="112" t="s">
        <v>112</v>
      </c>
      <c r="C180" s="103">
        <v>228</v>
      </c>
      <c r="D180" s="71">
        <v>0.48</v>
      </c>
      <c r="E180" s="71" t="s">
        <v>346</v>
      </c>
      <c r="F180" s="59">
        <v>41194</v>
      </c>
      <c r="G180" s="59">
        <v>41194</v>
      </c>
      <c r="H180" s="73" t="s">
        <v>509</v>
      </c>
      <c r="I180" s="57">
        <f t="shared" si="41"/>
        <v>1444211.28</v>
      </c>
      <c r="J180" s="15">
        <f t="shared" si="42"/>
        <v>199503.34326479991</v>
      </c>
      <c r="K180" s="16">
        <f t="shared" si="37"/>
        <v>0.13813999795431586</v>
      </c>
      <c r="L180" s="17">
        <f t="shared" si="43"/>
        <v>83202.017463199969</v>
      </c>
      <c r="M180" s="105">
        <v>116632.19999999994</v>
      </c>
      <c r="N180" s="106">
        <v>16111.572108000004</v>
      </c>
      <c r="O180" s="107">
        <v>10028.501661599998</v>
      </c>
      <c r="P180" s="105">
        <v>93064.240000000122</v>
      </c>
      <c r="Q180" s="106">
        <v>12855.894113600003</v>
      </c>
      <c r="R180" s="107">
        <v>7749.3234120000016</v>
      </c>
      <c r="S180" s="105">
        <v>251244.55999999974</v>
      </c>
      <c r="T180" s="106">
        <v>34706.923518399934</v>
      </c>
      <c r="U180" s="107">
        <v>23758.394957999993</v>
      </c>
      <c r="V180" s="105">
        <v>214140.04000000018</v>
      </c>
      <c r="W180" s="106">
        <v>29581.305125599996</v>
      </c>
      <c r="X180" s="107">
        <v>20643.234010799995</v>
      </c>
      <c r="Y180" s="105">
        <v>240346.04000000018</v>
      </c>
      <c r="Z180" s="106">
        <v>33201.401965600009</v>
      </c>
      <c r="AA180" s="107">
        <v>21414.024655999976</v>
      </c>
      <c r="AB180" s="105">
        <v>77294.559999999998</v>
      </c>
      <c r="AC180" s="106">
        <v>10677.470518400003</v>
      </c>
      <c r="AD180" s="107">
        <v>5154.1830463999968</v>
      </c>
      <c r="AE180" s="105">
        <v>15625.879999999997</v>
      </c>
      <c r="AF180" s="106">
        <v>2158.5590632000012</v>
      </c>
      <c r="AG180" s="107">
        <v>749.89206439999907</v>
      </c>
      <c r="AH180" s="105">
        <v>33349.240000000056</v>
      </c>
      <c r="AI180" s="106">
        <v>4606.8640135999976</v>
      </c>
      <c r="AJ180" s="107">
        <v>1590.531325199998</v>
      </c>
      <c r="AK180" s="105">
        <v>38282.559999999947</v>
      </c>
      <c r="AL180" s="106">
        <v>5288.3528383999983</v>
      </c>
      <c r="AM180" s="107">
        <v>617.09454199999982</v>
      </c>
      <c r="AN180" s="119">
        <v>40714.159999999967</v>
      </c>
      <c r="AO180" s="118">
        <v>5624.25</v>
      </c>
      <c r="AP180" s="107">
        <v>1459.984543599998</v>
      </c>
      <c r="AQ180" s="119">
        <v>156158.03999999986</v>
      </c>
      <c r="AR180" s="118">
        <v>21571.67</v>
      </c>
      <c r="AS180" s="107">
        <v>752.45240119999767</v>
      </c>
      <c r="AT180" s="119">
        <v>167359.75999999995</v>
      </c>
      <c r="AU180" s="118">
        <v>23119.08</v>
      </c>
      <c r="AV180" s="197">
        <v>-10715.59915800001</v>
      </c>
      <c r="AW180" s="199"/>
      <c r="AX180" s="87"/>
      <c r="AY180" s="88"/>
      <c r="AZ180" s="200"/>
      <c r="BA180" s="200"/>
      <c r="BB180" s="200"/>
      <c r="BC180" s="200"/>
      <c r="BD180" s="201"/>
      <c r="BE180" s="199"/>
      <c r="BF180" s="199"/>
      <c r="BG180" s="199"/>
      <c r="BH180" s="199"/>
    </row>
    <row r="181" spans="1:60" x14ac:dyDescent="0.35">
      <c r="A181" s="13">
        <v>173</v>
      </c>
      <c r="B181" s="112" t="s">
        <v>113</v>
      </c>
      <c r="C181" s="103">
        <v>229</v>
      </c>
      <c r="D181" s="71">
        <v>0.09</v>
      </c>
      <c r="E181" s="71" t="s">
        <v>346</v>
      </c>
      <c r="F181" s="59">
        <v>37222</v>
      </c>
      <c r="G181" s="59">
        <v>40391</v>
      </c>
      <c r="H181" s="73" t="s">
        <v>510</v>
      </c>
      <c r="I181" s="57">
        <f t="shared" si="41"/>
        <v>167031.43000000002</v>
      </c>
      <c r="J181" s="15">
        <f t="shared" si="42"/>
        <v>26153.779828300005</v>
      </c>
      <c r="K181" s="16">
        <f t="shared" si="37"/>
        <v>0.15657999113280657</v>
      </c>
      <c r="L181" s="17">
        <f t="shared" si="43"/>
        <v>9064.8986671999992</v>
      </c>
      <c r="M181" s="105">
        <v>12015.399999999991</v>
      </c>
      <c r="N181" s="106">
        <v>1881.371331999999</v>
      </c>
      <c r="O181" s="107">
        <v>1254.2381622999999</v>
      </c>
      <c r="P181" s="105">
        <v>13826.849999999993</v>
      </c>
      <c r="Q181" s="106">
        <v>2165.0081730000011</v>
      </c>
      <c r="R181" s="107">
        <v>1502.7981270000009</v>
      </c>
      <c r="S181" s="105">
        <v>22189.974999999999</v>
      </c>
      <c r="T181" s="106">
        <v>3474.5062855000001</v>
      </c>
      <c r="U181" s="107">
        <v>2494.5313399999995</v>
      </c>
      <c r="V181" s="105">
        <v>10279.955000000002</v>
      </c>
      <c r="W181" s="106">
        <v>1609.6353539000008</v>
      </c>
      <c r="X181" s="107">
        <v>1157.9347016000002</v>
      </c>
      <c r="Y181" s="105">
        <v>6093.5150000000031</v>
      </c>
      <c r="Z181" s="106">
        <v>954.1225787000003</v>
      </c>
      <c r="AA181" s="107">
        <v>678.16173390000017</v>
      </c>
      <c r="AB181" s="105">
        <v>3340.0349999999994</v>
      </c>
      <c r="AC181" s="106">
        <v>522.98268029999974</v>
      </c>
      <c r="AD181" s="107">
        <v>275.50050754999995</v>
      </c>
      <c r="AE181" s="105">
        <v>1960.2950000000001</v>
      </c>
      <c r="AF181" s="106">
        <v>306.94299110000009</v>
      </c>
      <c r="AG181" s="107">
        <v>122.90979775000001</v>
      </c>
      <c r="AH181" s="105">
        <v>19403.985000000001</v>
      </c>
      <c r="AI181" s="106">
        <v>3038.2759713000005</v>
      </c>
      <c r="AJ181" s="107">
        <v>1272.6236616999997</v>
      </c>
      <c r="AK181" s="105">
        <v>4770.6250000000018</v>
      </c>
      <c r="AL181" s="106">
        <v>746.98446250000029</v>
      </c>
      <c r="AM181" s="107">
        <v>172.23472475000011</v>
      </c>
      <c r="AN181" s="119">
        <v>12152.629999999996</v>
      </c>
      <c r="AO181" s="118">
        <v>1902.86</v>
      </c>
      <c r="AP181" s="107">
        <v>766.62644020000016</v>
      </c>
      <c r="AQ181" s="119">
        <v>33088.98000000001</v>
      </c>
      <c r="AR181" s="118">
        <v>5181.07</v>
      </c>
      <c r="AS181" s="107">
        <v>729.21602130000031</v>
      </c>
      <c r="AT181" s="119">
        <v>27909.185000000027</v>
      </c>
      <c r="AU181" s="118">
        <v>4370.0200000000004</v>
      </c>
      <c r="AV181" s="197">
        <v>-1361.876550850001</v>
      </c>
      <c r="AW181" s="199"/>
      <c r="AX181" s="87"/>
      <c r="AY181" s="88"/>
      <c r="AZ181" s="200"/>
      <c r="BA181" s="200"/>
      <c r="BB181" s="200"/>
      <c r="BC181" s="200"/>
      <c r="BD181" s="201"/>
      <c r="BE181" s="199"/>
      <c r="BF181" s="199"/>
      <c r="BG181" s="199"/>
      <c r="BH181" s="199"/>
    </row>
    <row r="182" spans="1:60" x14ac:dyDescent="0.35">
      <c r="A182" s="7">
        <v>174</v>
      </c>
      <c r="B182" s="112" t="s">
        <v>114</v>
      </c>
      <c r="C182" s="103">
        <v>231</v>
      </c>
      <c r="D182" s="71">
        <v>0.5</v>
      </c>
      <c r="E182" s="71" t="s">
        <v>346</v>
      </c>
      <c r="F182" s="59">
        <v>37614</v>
      </c>
      <c r="G182" s="59">
        <v>39569</v>
      </c>
      <c r="H182" s="73" t="s">
        <v>511</v>
      </c>
      <c r="I182" s="57">
        <f t="shared" si="41"/>
        <v>1844027.1915796609</v>
      </c>
      <c r="J182" s="15">
        <f t="shared" si="42"/>
        <v>254733.91749081513</v>
      </c>
      <c r="K182" s="16">
        <f t="shared" si="37"/>
        <v>0.13814000067569546</v>
      </c>
      <c r="L182" s="17">
        <f t="shared" si="43"/>
        <v>97206.537403530965</v>
      </c>
      <c r="M182" s="105">
        <v>134691.62476176</v>
      </c>
      <c r="N182" s="106">
        <v>18606.301044589523</v>
      </c>
      <c r="O182" s="107">
        <v>11638.208838145743</v>
      </c>
      <c r="P182" s="105">
        <v>100137.43165392005</v>
      </c>
      <c r="Q182" s="106">
        <v>13832.984808672516</v>
      </c>
      <c r="R182" s="107">
        <v>8299.3742451130329</v>
      </c>
      <c r="S182" s="105">
        <v>263724.00448320026</v>
      </c>
      <c r="T182" s="106">
        <v>36430.833979309275</v>
      </c>
      <c r="U182" s="107">
        <v>24978.996992825847</v>
      </c>
      <c r="V182" s="105">
        <v>208077.16958063992</v>
      </c>
      <c r="W182" s="106">
        <v>28743.7802058696</v>
      </c>
      <c r="X182" s="107">
        <v>20157.928037895741</v>
      </c>
      <c r="Y182" s="105">
        <v>266655.58861104021</v>
      </c>
      <c r="Z182" s="106">
        <v>36835.803010729061</v>
      </c>
      <c r="AA182" s="107">
        <v>24010.273535764751</v>
      </c>
      <c r="AB182" s="105">
        <v>128297.93461632001</v>
      </c>
      <c r="AC182" s="106">
        <v>17723.076687898443</v>
      </c>
      <c r="AD182" s="107">
        <v>8520.8387152359082</v>
      </c>
      <c r="AE182" s="105">
        <v>41175.921205439998</v>
      </c>
      <c r="AF182" s="106">
        <v>5688.0417553194748</v>
      </c>
      <c r="AG182" s="107">
        <v>2035.5305987316519</v>
      </c>
      <c r="AH182" s="105">
        <v>54301.722075359976</v>
      </c>
      <c r="AI182" s="106">
        <v>7501.2398874902292</v>
      </c>
      <c r="AJ182" s="107">
        <v>2492.3743899726815</v>
      </c>
      <c r="AK182" s="105">
        <v>87536.239401600018</v>
      </c>
      <c r="AL182" s="106">
        <v>12092.256110937024</v>
      </c>
      <c r="AM182" s="107">
        <v>1272.6331800171101</v>
      </c>
      <c r="AN182" s="119">
        <v>105256.47411214013</v>
      </c>
      <c r="AO182" s="118">
        <v>14540.13</v>
      </c>
      <c r="AP182" s="107">
        <v>3761.3620781363984</v>
      </c>
      <c r="AQ182" s="119">
        <v>236211.25420512</v>
      </c>
      <c r="AR182" s="118">
        <v>32630.22</v>
      </c>
      <c r="AS182" s="107">
        <v>2673.3165367592728</v>
      </c>
      <c r="AT182" s="119">
        <v>217961.82687312004</v>
      </c>
      <c r="AU182" s="118">
        <v>30109.25</v>
      </c>
      <c r="AV182" s="197">
        <v>-12634.299745067161</v>
      </c>
      <c r="AW182" s="199"/>
      <c r="AX182" s="87"/>
      <c r="AY182" s="88"/>
      <c r="AZ182" s="200"/>
      <c r="BA182" s="200"/>
      <c r="BB182" s="200"/>
      <c r="BC182" s="200"/>
      <c r="BD182" s="201"/>
      <c r="BE182" s="199"/>
      <c r="BF182" s="199"/>
      <c r="BG182" s="199"/>
      <c r="BH182" s="199"/>
    </row>
    <row r="183" spans="1:60" x14ac:dyDescent="0.35">
      <c r="A183" s="7">
        <v>175</v>
      </c>
      <c r="B183" s="112" t="s">
        <v>115</v>
      </c>
      <c r="C183" s="103">
        <v>232</v>
      </c>
      <c r="D183" s="71">
        <v>0.35</v>
      </c>
      <c r="E183" s="71" t="s">
        <v>346</v>
      </c>
      <c r="F183" s="59">
        <v>37498</v>
      </c>
      <c r="G183" s="59">
        <v>39569</v>
      </c>
      <c r="H183" s="73" t="s">
        <v>512</v>
      </c>
      <c r="I183" s="57">
        <f t="shared" si="41"/>
        <v>1183336.9214383801</v>
      </c>
      <c r="J183" s="15">
        <f t="shared" si="42"/>
        <v>170234.85351659302</v>
      </c>
      <c r="K183" s="16">
        <f t="shared" ref="K183:K238" si="44">J183/I183</f>
        <v>0.1438600033789765</v>
      </c>
      <c r="L183" s="17">
        <f t="shared" si="43"/>
        <v>67434.329605637104</v>
      </c>
      <c r="M183" s="105">
        <v>72978.684765120037</v>
      </c>
      <c r="N183" s="106">
        <v>10498.713590310175</v>
      </c>
      <c r="O183" s="107">
        <v>6678.3364208886742</v>
      </c>
      <c r="P183" s="105">
        <v>53214.36586143999</v>
      </c>
      <c r="Q183" s="106">
        <v>7655.4186728267641</v>
      </c>
      <c r="R183" s="107">
        <v>4637.4799966707033</v>
      </c>
      <c r="S183" s="105">
        <v>184114.71078336</v>
      </c>
      <c r="T183" s="106">
        <v>26486.74229329421</v>
      </c>
      <c r="U183" s="107">
        <v>18510.145077148129</v>
      </c>
      <c r="V183" s="105">
        <v>129858.63155872015</v>
      </c>
      <c r="W183" s="106">
        <v>18681.462736037458</v>
      </c>
      <c r="X183" s="107">
        <v>13310.602993453109</v>
      </c>
      <c r="Y183" s="105">
        <v>171231.84378847989</v>
      </c>
      <c r="Z183" s="106">
        <v>24633.413047410751</v>
      </c>
      <c r="AA183" s="107">
        <v>16366.474808255276</v>
      </c>
      <c r="AB183" s="105">
        <v>75535.434915199978</v>
      </c>
      <c r="AC183" s="106">
        <v>10866.527666900678</v>
      </c>
      <c r="AD183" s="107">
        <v>5521.0930481500809</v>
      </c>
      <c r="AE183" s="105">
        <v>21576.284999039985</v>
      </c>
      <c r="AF183" s="106">
        <v>3103.9643599618953</v>
      </c>
      <c r="AG183" s="107">
        <v>1172.0955879289902</v>
      </c>
      <c r="AH183" s="105">
        <v>37691.105640000031</v>
      </c>
      <c r="AI183" s="106">
        <v>5422.2424573703993</v>
      </c>
      <c r="AJ183" s="107">
        <v>1992.2824764573393</v>
      </c>
      <c r="AK183" s="105">
        <v>56228.337915199976</v>
      </c>
      <c r="AL183" s="106">
        <v>8089.0086924806619</v>
      </c>
      <c r="AM183" s="107">
        <v>1180.506143478058</v>
      </c>
      <c r="AN183" s="119">
        <v>72144.165761259952</v>
      </c>
      <c r="AO183" s="118">
        <v>10378.66</v>
      </c>
      <c r="AP183" s="107">
        <v>3056.6406811839265</v>
      </c>
      <c r="AQ183" s="119">
        <v>161410.68474880006</v>
      </c>
      <c r="AR183" s="118">
        <v>23220.54</v>
      </c>
      <c r="AS183" s="107">
        <v>3045.1735407137326</v>
      </c>
      <c r="AT183" s="119">
        <v>147352.67070176001</v>
      </c>
      <c r="AU183" s="118">
        <v>21198.16</v>
      </c>
      <c r="AV183" s="197">
        <v>-8036.501168690912</v>
      </c>
      <c r="AW183" s="199"/>
      <c r="AX183" s="87"/>
      <c r="AY183" s="88"/>
      <c r="AZ183" s="200"/>
      <c r="BA183" s="200"/>
      <c r="BB183" s="200"/>
      <c r="BC183" s="200"/>
      <c r="BD183" s="201"/>
      <c r="BE183" s="199"/>
      <c r="BF183" s="199"/>
      <c r="BG183" s="199"/>
      <c r="BH183" s="199"/>
    </row>
    <row r="184" spans="1:60" x14ac:dyDescent="0.35">
      <c r="A184" s="13">
        <v>176</v>
      </c>
      <c r="B184" s="112" t="s">
        <v>116</v>
      </c>
      <c r="C184" s="103">
        <v>236</v>
      </c>
      <c r="D184" s="71">
        <v>0.39500000000000002</v>
      </c>
      <c r="E184" s="71" t="s">
        <v>346</v>
      </c>
      <c r="F184" s="59">
        <v>36875</v>
      </c>
      <c r="G184" s="59">
        <v>39569</v>
      </c>
      <c r="H184" s="73" t="s">
        <v>513</v>
      </c>
      <c r="I184" s="57">
        <f t="shared" si="41"/>
        <v>1195650.7320071999</v>
      </c>
      <c r="J184" s="15">
        <f t="shared" si="42"/>
        <v>144315.04296734167</v>
      </c>
      <c r="K184" s="16">
        <f t="shared" si="44"/>
        <v>0.120699999677224</v>
      </c>
      <c r="L184" s="17">
        <f t="shared" si="43"/>
        <v>38832.330552555723</v>
      </c>
      <c r="M184" s="105">
        <v>64510.285210999973</v>
      </c>
      <c r="N184" s="106">
        <v>7786.3914249676945</v>
      </c>
      <c r="O184" s="107">
        <v>4506.4683917309703</v>
      </c>
      <c r="P184" s="105">
        <v>60417.591654800068</v>
      </c>
      <c r="Q184" s="106">
        <v>7292.40331273436</v>
      </c>
      <c r="R184" s="107">
        <v>4079.1944303762079</v>
      </c>
      <c r="S184" s="105">
        <v>210807.65649499971</v>
      </c>
      <c r="T184" s="106">
        <v>25444.484138946493</v>
      </c>
      <c r="U184" s="107">
        <v>16069.713135544333</v>
      </c>
      <c r="V184" s="105">
        <v>142364.2393189999</v>
      </c>
      <c r="W184" s="106">
        <v>17183.363685803306</v>
      </c>
      <c r="X184" s="107">
        <v>11508.988129050578</v>
      </c>
      <c r="Y184" s="105">
        <v>160819.45322699999</v>
      </c>
      <c r="Z184" s="106">
        <v>19410.90800449891</v>
      </c>
      <c r="AA184" s="107">
        <v>11768.165182418437</v>
      </c>
      <c r="AB184" s="105">
        <v>71060.079624000005</v>
      </c>
      <c r="AC184" s="106">
        <v>8576.9516106167994</v>
      </c>
      <c r="AD184" s="107">
        <v>3498.9320367729756</v>
      </c>
      <c r="AE184" s="105">
        <v>21406.944309799994</v>
      </c>
      <c r="AF184" s="106">
        <v>2583.8181781928602</v>
      </c>
      <c r="AG184" s="107">
        <v>660.3344955234503</v>
      </c>
      <c r="AH184" s="105">
        <v>3353.3752862000006</v>
      </c>
      <c r="AI184" s="106">
        <v>404.75239704433989</v>
      </c>
      <c r="AJ184" s="107">
        <v>107.70876214871598</v>
      </c>
      <c r="AK184" s="105">
        <v>42816.323235600044</v>
      </c>
      <c r="AL184" s="106">
        <v>5167.9302145369184</v>
      </c>
      <c r="AM184" s="107">
        <v>-274.04604778931775</v>
      </c>
      <c r="AN184" s="119">
        <v>73799.175769200083</v>
      </c>
      <c r="AO184" s="118">
        <v>8907.56</v>
      </c>
      <c r="AP184" s="107">
        <v>1403.3810946846972</v>
      </c>
      <c r="AQ184" s="119">
        <v>177275.85721599992</v>
      </c>
      <c r="AR184" s="118">
        <v>21397.200000000001</v>
      </c>
      <c r="AS184" s="107">
        <v>-1095.120036878428</v>
      </c>
      <c r="AT184" s="119">
        <v>167019.75065960002</v>
      </c>
      <c r="AU184" s="118">
        <v>20159.28</v>
      </c>
      <c r="AV184" s="197">
        <v>-13401.389021026895</v>
      </c>
      <c r="AW184" s="199"/>
      <c r="AX184" s="87"/>
      <c r="AY184" s="88"/>
      <c r="AZ184" s="200"/>
      <c r="BA184" s="200"/>
      <c r="BB184" s="200"/>
      <c r="BC184" s="200"/>
      <c r="BD184" s="201"/>
      <c r="BE184" s="199"/>
      <c r="BF184" s="199"/>
      <c r="BG184" s="199"/>
      <c r="BH184" s="199"/>
    </row>
    <row r="185" spans="1:60" x14ac:dyDescent="0.35">
      <c r="A185" s="7">
        <v>177</v>
      </c>
      <c r="B185" s="112" t="s">
        <v>117</v>
      </c>
      <c r="C185" s="103">
        <v>237</v>
      </c>
      <c r="D185" s="71">
        <v>0.15</v>
      </c>
      <c r="E185" s="71" t="s">
        <v>346</v>
      </c>
      <c r="F185" s="59">
        <v>36130</v>
      </c>
      <c r="G185" s="59">
        <v>40483</v>
      </c>
      <c r="H185" s="73" t="s">
        <v>514</v>
      </c>
      <c r="I185" s="57">
        <f t="shared" si="41"/>
        <v>233789.50740000006</v>
      </c>
      <c r="J185" s="15">
        <f t="shared" si="42"/>
        <v>36606.754003019996</v>
      </c>
      <c r="K185" s="16">
        <f t="shared" si="44"/>
        <v>0.15657996977763419</v>
      </c>
      <c r="L185" s="17">
        <f t="shared" si="43"/>
        <v>17977.776642984001</v>
      </c>
      <c r="M185" s="105">
        <v>11672.110800000009</v>
      </c>
      <c r="N185" s="106">
        <v>1827.6191090639988</v>
      </c>
      <c r="O185" s="107">
        <v>1242.3725243459999</v>
      </c>
      <c r="P185" s="105">
        <v>14971.373999999994</v>
      </c>
      <c r="Q185" s="106">
        <v>2344.2177409199994</v>
      </c>
      <c r="R185" s="107">
        <v>1673.5161720480012</v>
      </c>
      <c r="S185" s="105">
        <v>44046.042000000016</v>
      </c>
      <c r="T185" s="106">
        <v>6896.7292563599976</v>
      </c>
      <c r="U185" s="107">
        <v>4921.2804848940004</v>
      </c>
      <c r="V185" s="105">
        <v>22384.841400000005</v>
      </c>
      <c r="W185" s="106">
        <v>3505.0184664119993</v>
      </c>
      <c r="X185" s="107">
        <v>2587.9638527340003</v>
      </c>
      <c r="Y185" s="105">
        <v>55576.440599999973</v>
      </c>
      <c r="Z185" s="106">
        <v>8702.1590691479996</v>
      </c>
      <c r="AA185" s="107">
        <v>5912.9409057420016</v>
      </c>
      <c r="AB185" s="105">
        <v>7434.4985999999999</v>
      </c>
      <c r="AC185" s="106">
        <v>1164.0937907879995</v>
      </c>
      <c r="AD185" s="107">
        <v>667.70956359000024</v>
      </c>
      <c r="AE185" s="105">
        <v>0</v>
      </c>
      <c r="AF185" s="106">
        <v>0</v>
      </c>
      <c r="AG185" s="107">
        <v>0</v>
      </c>
      <c r="AH185" s="105">
        <v>2745.6221999999998</v>
      </c>
      <c r="AI185" s="106">
        <v>429.90952407600025</v>
      </c>
      <c r="AJ185" s="107">
        <v>164.55026153999998</v>
      </c>
      <c r="AK185" s="105">
        <v>5895.6893999999984</v>
      </c>
      <c r="AL185" s="106">
        <v>923.14704625200034</v>
      </c>
      <c r="AM185" s="107">
        <v>236.708485518</v>
      </c>
      <c r="AN185" s="119">
        <v>8091.8238000000019</v>
      </c>
      <c r="AO185" s="118">
        <v>1267.02</v>
      </c>
      <c r="AP185" s="107">
        <v>500.56466854199988</v>
      </c>
      <c r="AQ185" s="119">
        <v>31142.701800000035</v>
      </c>
      <c r="AR185" s="118">
        <v>4876.32</v>
      </c>
      <c r="AS185" s="107">
        <v>911.54033849400037</v>
      </c>
      <c r="AT185" s="119">
        <v>29828.362799999992</v>
      </c>
      <c r="AU185" s="118">
        <v>4670.5200000000004</v>
      </c>
      <c r="AV185" s="197">
        <v>-841.37061446400048</v>
      </c>
      <c r="AW185" s="199"/>
      <c r="AX185" s="87"/>
      <c r="AY185" s="88"/>
      <c r="AZ185" s="200"/>
      <c r="BA185" s="200"/>
      <c r="BB185" s="200"/>
      <c r="BC185" s="200"/>
      <c r="BD185" s="201"/>
      <c r="BE185" s="199"/>
      <c r="BF185" s="199"/>
      <c r="BG185" s="199"/>
      <c r="BH185" s="199"/>
    </row>
    <row r="186" spans="1:60" x14ac:dyDescent="0.35">
      <c r="A186" s="7">
        <v>178</v>
      </c>
      <c r="B186" s="112" t="s">
        <v>317</v>
      </c>
      <c r="C186" s="103">
        <v>363</v>
      </c>
      <c r="D186" s="71">
        <v>4.4999999999999998E-2</v>
      </c>
      <c r="E186" s="71" t="s">
        <v>346</v>
      </c>
      <c r="F186" s="59">
        <v>37428</v>
      </c>
      <c r="G186" s="59">
        <v>40674</v>
      </c>
      <c r="H186" s="73" t="s">
        <v>515</v>
      </c>
      <c r="I186" s="57">
        <f t="shared" si="41"/>
        <v>115000.00899999982</v>
      </c>
      <c r="J186" s="15">
        <f t="shared" si="42"/>
        <v>20225.481512729999</v>
      </c>
      <c r="K186" s="16">
        <f t="shared" si="44"/>
        <v>0.17587373852057725</v>
      </c>
      <c r="L186" s="17">
        <f t="shared" si="43"/>
        <v>10232.112793429971</v>
      </c>
      <c r="M186" s="105">
        <v>8804.9294999999929</v>
      </c>
      <c r="N186" s="106">
        <v>1735.9799002200002</v>
      </c>
      <c r="O186" s="107">
        <v>1289.2050453650002</v>
      </c>
      <c r="P186" s="105">
        <v>5056.0430000000006</v>
      </c>
      <c r="Q186" s="106">
        <v>996.84943788000089</v>
      </c>
      <c r="R186" s="107">
        <v>757.69959889500046</v>
      </c>
      <c r="S186" s="105">
        <v>19080.320999999993</v>
      </c>
      <c r="T186" s="106">
        <v>3761.8760883600016</v>
      </c>
      <c r="U186" s="107">
        <v>2926.9434891099945</v>
      </c>
      <c r="V186" s="105">
        <v>13270.367499999993</v>
      </c>
      <c r="W186" s="106">
        <v>2616.385656299999</v>
      </c>
      <c r="X186" s="107">
        <v>2066.3219321850002</v>
      </c>
      <c r="Y186" s="105">
        <v>19244.769500000006</v>
      </c>
      <c r="Z186" s="106">
        <v>3299.8827710749983</v>
      </c>
      <c r="AA186" s="107">
        <v>2362.1323883999967</v>
      </c>
      <c r="AB186" s="105">
        <v>4561.5520000000015</v>
      </c>
      <c r="AC186" s="106">
        <v>719.4935969600001</v>
      </c>
      <c r="AD186" s="107">
        <v>402.9428427549999</v>
      </c>
      <c r="AE186" s="105">
        <v>0</v>
      </c>
      <c r="AF186" s="106">
        <v>0</v>
      </c>
      <c r="AG186" s="107">
        <v>0</v>
      </c>
      <c r="AH186" s="105">
        <v>3225.7485000000015</v>
      </c>
      <c r="AI186" s="106">
        <v>508.79731090500019</v>
      </c>
      <c r="AJ186" s="107">
        <v>206.18438857999999</v>
      </c>
      <c r="AK186" s="105">
        <v>3439.2109999999984</v>
      </c>
      <c r="AL186" s="106">
        <v>542.46675103000018</v>
      </c>
      <c r="AM186" s="107">
        <v>119.88508285999997</v>
      </c>
      <c r="AN186" s="119">
        <v>4919.6725000000015</v>
      </c>
      <c r="AO186" s="118">
        <v>775.98</v>
      </c>
      <c r="AP186" s="107">
        <v>351.45445076999999</v>
      </c>
      <c r="AQ186" s="119">
        <v>17683.734499999988</v>
      </c>
      <c r="AR186" s="118">
        <v>2789.25</v>
      </c>
      <c r="AS186" s="107">
        <v>496.72904136500006</v>
      </c>
      <c r="AT186" s="119">
        <v>15713.659999999851</v>
      </c>
      <c r="AU186" s="118">
        <v>2478.52</v>
      </c>
      <c r="AV186" s="197">
        <v>-747.38546685502183</v>
      </c>
      <c r="AW186" s="199"/>
      <c r="AX186" s="87"/>
      <c r="AY186" s="88"/>
      <c r="AZ186" s="200"/>
      <c r="BA186" s="200"/>
      <c r="BB186" s="200"/>
      <c r="BC186" s="200"/>
      <c r="BD186" s="201"/>
      <c r="BE186" s="199"/>
      <c r="BF186" s="199"/>
      <c r="BG186" s="199"/>
      <c r="BH186" s="199"/>
    </row>
    <row r="187" spans="1:60" x14ac:dyDescent="0.35">
      <c r="A187" s="13">
        <v>179</v>
      </c>
      <c r="B187" s="112" t="s">
        <v>118</v>
      </c>
      <c r="C187" s="103">
        <v>242</v>
      </c>
      <c r="D187" s="71">
        <v>4.2999999999999997E-2</v>
      </c>
      <c r="E187" s="71" t="s">
        <v>346</v>
      </c>
      <c r="F187" s="59">
        <v>35187</v>
      </c>
      <c r="G187" s="59">
        <v>40672</v>
      </c>
      <c r="H187" s="73" t="s">
        <v>516</v>
      </c>
      <c r="I187" s="57">
        <f t="shared" si="41"/>
        <v>31348.469999999994</v>
      </c>
      <c r="J187" s="15">
        <f t="shared" si="42"/>
        <v>5322.1503977600005</v>
      </c>
      <c r="K187" s="16">
        <f t="shared" si="44"/>
        <v>0.16977384854061464</v>
      </c>
      <c r="L187" s="17">
        <f t="shared" si="43"/>
        <v>1456.3773353799997</v>
      </c>
      <c r="M187" s="105">
        <v>491.89199999999988</v>
      </c>
      <c r="N187" s="106">
        <v>96.981426720000002</v>
      </c>
      <c r="O187" s="107">
        <v>64.913119439999988</v>
      </c>
      <c r="P187" s="105">
        <v>2695.6799999999976</v>
      </c>
      <c r="Q187" s="106">
        <v>531.48026879999998</v>
      </c>
      <c r="R187" s="107">
        <v>411.42518837999995</v>
      </c>
      <c r="S187" s="105">
        <v>4231.0259999999989</v>
      </c>
      <c r="T187" s="106">
        <v>834.18908615999999</v>
      </c>
      <c r="U187" s="107">
        <v>615.25074187999996</v>
      </c>
      <c r="V187" s="105">
        <v>1784.8739999999991</v>
      </c>
      <c r="W187" s="106">
        <v>351.90575784000021</v>
      </c>
      <c r="X187" s="107">
        <v>276.26852340000005</v>
      </c>
      <c r="Y187" s="105">
        <v>1768.0939999999998</v>
      </c>
      <c r="Z187" s="106">
        <v>293.54721853999996</v>
      </c>
      <c r="AA187" s="107">
        <v>190.87965252000004</v>
      </c>
      <c r="AB187" s="105">
        <v>0</v>
      </c>
      <c r="AC187" s="106">
        <v>0</v>
      </c>
      <c r="AD187" s="107">
        <v>0</v>
      </c>
      <c r="AE187" s="105">
        <v>0</v>
      </c>
      <c r="AF187" s="106">
        <v>0</v>
      </c>
      <c r="AG187" s="107">
        <v>0</v>
      </c>
      <c r="AH187" s="105">
        <v>3568.9479999999994</v>
      </c>
      <c r="AI187" s="106">
        <v>562.9301680399999</v>
      </c>
      <c r="AJ187" s="107">
        <v>229.01188489999993</v>
      </c>
      <c r="AK187" s="105">
        <v>1393.9419999999996</v>
      </c>
      <c r="AL187" s="106">
        <v>219.86647166000012</v>
      </c>
      <c r="AM187" s="107">
        <v>52.436512259999972</v>
      </c>
      <c r="AN187" s="119">
        <v>1416.9200000000003</v>
      </c>
      <c r="AO187" s="118">
        <v>223.49</v>
      </c>
      <c r="AP187" s="107">
        <v>62.619305699999984</v>
      </c>
      <c r="AQ187" s="119">
        <v>5484.4359999999997</v>
      </c>
      <c r="AR187" s="118">
        <v>865.06</v>
      </c>
      <c r="AS187" s="107">
        <v>117.71664447999993</v>
      </c>
      <c r="AT187" s="119">
        <v>8512.6579999999958</v>
      </c>
      <c r="AU187" s="118">
        <v>1342.7</v>
      </c>
      <c r="AV187" s="197">
        <v>-564.14423758000032</v>
      </c>
      <c r="AW187" s="199"/>
      <c r="AX187" s="87"/>
      <c r="AY187" s="88"/>
      <c r="AZ187" s="200"/>
      <c r="BA187" s="200"/>
      <c r="BB187" s="200"/>
      <c r="BC187" s="200"/>
      <c r="BD187" s="201"/>
      <c r="BE187" s="199"/>
      <c r="BF187" s="199"/>
      <c r="BG187" s="199"/>
      <c r="BH187" s="199"/>
    </row>
    <row r="188" spans="1:60" x14ac:dyDescent="0.35">
      <c r="A188" s="7">
        <v>180</v>
      </c>
      <c r="B188" s="112" t="s">
        <v>119</v>
      </c>
      <c r="C188" s="103">
        <v>249</v>
      </c>
      <c r="D188" s="71">
        <v>5.5E-2</v>
      </c>
      <c r="E188" s="71" t="s">
        <v>346</v>
      </c>
      <c r="F188" s="59">
        <v>37603</v>
      </c>
      <c r="G188" s="59">
        <v>39448</v>
      </c>
      <c r="H188" s="73" t="s">
        <v>517</v>
      </c>
      <c r="I188" s="57">
        <f t="shared" si="41"/>
        <v>112567.86690000001</v>
      </c>
      <c r="J188" s="15">
        <f t="shared" si="42"/>
        <v>17755.328082960001</v>
      </c>
      <c r="K188" s="16">
        <f t="shared" si="44"/>
        <v>0.15772998611347053</v>
      </c>
      <c r="L188" s="17">
        <f t="shared" si="43"/>
        <v>7035.4563212280027</v>
      </c>
      <c r="M188" s="105">
        <v>6971.6784000000025</v>
      </c>
      <c r="N188" s="106">
        <v>1099.6428340319997</v>
      </c>
      <c r="O188" s="107">
        <v>725.98532643900023</v>
      </c>
      <c r="P188" s="105">
        <v>6999.8525999999965</v>
      </c>
      <c r="Q188" s="106">
        <v>1104.0867505980009</v>
      </c>
      <c r="R188" s="107">
        <v>725.70419377200062</v>
      </c>
      <c r="S188" s="105">
        <v>12435.23129999999</v>
      </c>
      <c r="T188" s="106">
        <v>1961.4090329490007</v>
      </c>
      <c r="U188" s="107">
        <v>1415.2242943769977</v>
      </c>
      <c r="V188" s="105">
        <v>8849.0258999999896</v>
      </c>
      <c r="W188" s="106">
        <v>1395.7568552070011</v>
      </c>
      <c r="X188" s="107">
        <v>1015.9097063880012</v>
      </c>
      <c r="Y188" s="105">
        <v>8892.4194000000043</v>
      </c>
      <c r="Z188" s="106">
        <v>1402.6013119619997</v>
      </c>
      <c r="AA188" s="107">
        <v>970.67995939800096</v>
      </c>
      <c r="AB188" s="105">
        <v>5763.910499999999</v>
      </c>
      <c r="AC188" s="106">
        <v>909.14160316499908</v>
      </c>
      <c r="AD188" s="107">
        <v>462.85833028199988</v>
      </c>
      <c r="AE188" s="105">
        <v>4798.5761999999977</v>
      </c>
      <c r="AF188" s="106">
        <v>756.87942402600072</v>
      </c>
      <c r="AG188" s="107">
        <v>291.47020044300029</v>
      </c>
      <c r="AH188" s="105">
        <v>10754.861399999987</v>
      </c>
      <c r="AI188" s="106">
        <v>1696.3642886219989</v>
      </c>
      <c r="AJ188" s="107">
        <v>727.32510234000063</v>
      </c>
      <c r="AK188" s="105">
        <v>8174.1963000000069</v>
      </c>
      <c r="AL188" s="106">
        <v>1289.3159823990002</v>
      </c>
      <c r="AM188" s="107">
        <v>290.14934288100039</v>
      </c>
      <c r="AN188" s="119">
        <v>9550.7658000000065</v>
      </c>
      <c r="AO188" s="118">
        <v>1506.44</v>
      </c>
      <c r="AP188" s="107">
        <v>539.1172095210004</v>
      </c>
      <c r="AQ188" s="119">
        <v>14442.977400000007</v>
      </c>
      <c r="AR188" s="118">
        <v>2278.09</v>
      </c>
      <c r="AS188" s="107">
        <v>458.19383983200032</v>
      </c>
      <c r="AT188" s="119">
        <v>14934.371700000018</v>
      </c>
      <c r="AU188" s="118">
        <v>2355.6</v>
      </c>
      <c r="AV188" s="197">
        <v>-587.16118444499944</v>
      </c>
      <c r="AW188" s="199"/>
      <c r="AX188" s="87"/>
      <c r="AY188" s="88"/>
      <c r="AZ188" s="200"/>
      <c r="BA188" s="200"/>
      <c r="BB188" s="200"/>
      <c r="BC188" s="200"/>
      <c r="BD188" s="201"/>
      <c r="BE188" s="199"/>
      <c r="BF188" s="199"/>
      <c r="BG188" s="199"/>
      <c r="BH188" s="199"/>
    </row>
    <row r="189" spans="1:60" x14ac:dyDescent="0.35">
      <c r="A189" s="7">
        <v>181</v>
      </c>
      <c r="B189" s="112" t="s">
        <v>120</v>
      </c>
      <c r="C189" s="103">
        <v>252</v>
      </c>
      <c r="D189" s="71">
        <v>0.32</v>
      </c>
      <c r="E189" s="71" t="s">
        <v>346</v>
      </c>
      <c r="F189" s="59">
        <v>37350</v>
      </c>
      <c r="G189" s="59">
        <v>39539</v>
      </c>
      <c r="H189" s="73" t="s">
        <v>518</v>
      </c>
      <c r="I189" s="57">
        <f t="shared" si="41"/>
        <v>561967.57200000016</v>
      </c>
      <c r="J189" s="15">
        <f t="shared" si="42"/>
        <v>80198.384188919998</v>
      </c>
      <c r="K189" s="16">
        <f t="shared" si="44"/>
        <v>0.14270998574437313</v>
      </c>
      <c r="L189" s="17">
        <f t="shared" si="43"/>
        <v>34095.893960519999</v>
      </c>
      <c r="M189" s="105">
        <v>43338.887999999992</v>
      </c>
      <c r="N189" s="106">
        <v>6184.8927064800027</v>
      </c>
      <c r="O189" s="107">
        <v>3976.3825729200003</v>
      </c>
      <c r="P189" s="105">
        <v>30195.912</v>
      </c>
      <c r="Q189" s="106">
        <v>4309.2586015199995</v>
      </c>
      <c r="R189" s="107">
        <v>2706.6309477600025</v>
      </c>
      <c r="S189" s="105">
        <v>91288.776000000013</v>
      </c>
      <c r="T189" s="106">
        <v>13027.821222959996</v>
      </c>
      <c r="U189" s="107">
        <v>9044.3164675199969</v>
      </c>
      <c r="V189" s="105">
        <v>67283.052000000054</v>
      </c>
      <c r="W189" s="106">
        <v>9601.964350920005</v>
      </c>
      <c r="X189" s="107">
        <v>6893.5633311599904</v>
      </c>
      <c r="Y189" s="105">
        <v>90715.704000000187</v>
      </c>
      <c r="Z189" s="106">
        <v>12946.038117839991</v>
      </c>
      <c r="AA189" s="107">
        <v>8582.6639168399997</v>
      </c>
      <c r="AB189" s="105">
        <v>29978.688000000016</v>
      </c>
      <c r="AC189" s="106">
        <v>4278.2585644799983</v>
      </c>
      <c r="AD189" s="107">
        <v>2178.4082011200007</v>
      </c>
      <c r="AE189" s="105">
        <v>7732.0319999999983</v>
      </c>
      <c r="AF189" s="106">
        <v>1103.4382867200006</v>
      </c>
      <c r="AG189" s="107">
        <v>429.30858564000016</v>
      </c>
      <c r="AH189" s="105">
        <v>21246.492000000002</v>
      </c>
      <c r="AI189" s="106">
        <v>3032.0868733199995</v>
      </c>
      <c r="AJ189" s="107">
        <v>1035.8235553200007</v>
      </c>
      <c r="AK189" s="105">
        <v>23281.307999999975</v>
      </c>
      <c r="AL189" s="106">
        <v>3322.4754646800011</v>
      </c>
      <c r="AM189" s="107">
        <v>518.27799072000016</v>
      </c>
      <c r="AN189" s="119">
        <v>23816.088</v>
      </c>
      <c r="AO189" s="118">
        <v>3398.79</v>
      </c>
      <c r="AP189" s="107">
        <v>1004.5054845599999</v>
      </c>
      <c r="AQ189" s="119">
        <v>76216.812000000005</v>
      </c>
      <c r="AR189" s="118">
        <v>10876.9</v>
      </c>
      <c r="AS189" s="107">
        <v>938.24510772000099</v>
      </c>
      <c r="AT189" s="119">
        <v>56873.819999999978</v>
      </c>
      <c r="AU189" s="118">
        <v>8116.46</v>
      </c>
      <c r="AV189" s="197">
        <v>-3212.2322007599978</v>
      </c>
      <c r="AW189" s="199"/>
      <c r="AX189" s="87"/>
      <c r="AY189" s="88"/>
      <c r="AZ189" s="200"/>
      <c r="BA189" s="200"/>
      <c r="BB189" s="200"/>
      <c r="BC189" s="200"/>
      <c r="BD189" s="201"/>
      <c r="BE189" s="199"/>
      <c r="BF189" s="199"/>
      <c r="BG189" s="199"/>
      <c r="BH189" s="199"/>
    </row>
    <row r="190" spans="1:60" x14ac:dyDescent="0.35">
      <c r="A190" s="13">
        <v>182</v>
      </c>
      <c r="B190" s="112" t="s">
        <v>121</v>
      </c>
      <c r="C190" s="103">
        <v>257</v>
      </c>
      <c r="D190" s="71">
        <v>0.09</v>
      </c>
      <c r="E190" s="71" t="s">
        <v>346</v>
      </c>
      <c r="F190" s="59">
        <v>36413</v>
      </c>
      <c r="G190" s="59">
        <v>39448</v>
      </c>
      <c r="H190" s="73" t="s">
        <v>519</v>
      </c>
      <c r="I190" s="57">
        <f t="shared" si="41"/>
        <v>408756.62978779973</v>
      </c>
      <c r="J190" s="15">
        <f t="shared" si="42"/>
        <v>64003.112730434397</v>
      </c>
      <c r="K190" s="16">
        <f t="shared" si="44"/>
        <v>0.15657999911502529</v>
      </c>
      <c r="L190" s="17">
        <f t="shared" si="43"/>
        <v>27696.217250466852</v>
      </c>
      <c r="M190" s="105">
        <v>34512.150513599976</v>
      </c>
      <c r="N190" s="106">
        <v>5403.9125274194812</v>
      </c>
      <c r="O190" s="107">
        <v>3639.6424667724782</v>
      </c>
      <c r="P190" s="105">
        <v>25415.176945439995</v>
      </c>
      <c r="Q190" s="106">
        <v>3979.5084061169964</v>
      </c>
      <c r="R190" s="107">
        <v>2562.1685135693315</v>
      </c>
      <c r="S190" s="105">
        <v>57506.464258559914</v>
      </c>
      <c r="T190" s="106">
        <v>9004.3621736053374</v>
      </c>
      <c r="U190" s="107">
        <v>6536.6010468564882</v>
      </c>
      <c r="V190" s="105">
        <v>44722.784147999992</v>
      </c>
      <c r="W190" s="106">
        <v>7002.6935418938347</v>
      </c>
      <c r="X190" s="107">
        <v>5182.3596895038954</v>
      </c>
      <c r="Y190" s="105">
        <v>51358.061916479972</v>
      </c>
      <c r="Z190" s="106">
        <v>8041.6453348824416</v>
      </c>
      <c r="AA190" s="107">
        <v>5509.6498333779127</v>
      </c>
      <c r="AB190" s="105">
        <v>20655.566870399991</v>
      </c>
      <c r="AC190" s="106">
        <v>3234.2486605672298</v>
      </c>
      <c r="AD190" s="107">
        <v>1743.4536146405808</v>
      </c>
      <c r="AE190" s="105">
        <v>7517.3327107199975</v>
      </c>
      <c r="AF190" s="106">
        <v>1177.0639558445371</v>
      </c>
      <c r="AG190" s="107">
        <v>515.36996024869927</v>
      </c>
      <c r="AH190" s="105">
        <v>10457.857366560005</v>
      </c>
      <c r="AI190" s="106">
        <v>1637.4913064559644</v>
      </c>
      <c r="AJ190" s="107">
        <v>710.70604443621107</v>
      </c>
      <c r="AK190" s="105">
        <v>18567.676738079997</v>
      </c>
      <c r="AL190" s="106">
        <v>2907.3268236485642</v>
      </c>
      <c r="AM190" s="107">
        <v>662.75379415487953</v>
      </c>
      <c r="AN190" s="119">
        <v>27727.384532119988</v>
      </c>
      <c r="AO190" s="118">
        <v>4341.55</v>
      </c>
      <c r="AP190" s="107">
        <v>1577.2040541567183</v>
      </c>
      <c r="AQ190" s="119">
        <v>59710.630022400001</v>
      </c>
      <c r="AR190" s="118">
        <v>9349.49</v>
      </c>
      <c r="AS190" s="107">
        <v>1778.8177102659108</v>
      </c>
      <c r="AT190" s="119">
        <v>50605.543765440001</v>
      </c>
      <c r="AU190" s="118">
        <v>7923.82</v>
      </c>
      <c r="AV190" s="197">
        <v>-2722.5094775162511</v>
      </c>
      <c r="AW190" s="199"/>
      <c r="AX190" s="87"/>
      <c r="AY190" s="88"/>
      <c r="AZ190" s="200"/>
      <c r="BA190" s="200"/>
      <c r="BB190" s="200"/>
      <c r="BC190" s="200"/>
      <c r="BD190" s="201"/>
      <c r="BE190" s="199"/>
      <c r="BF190" s="199"/>
      <c r="BG190" s="199"/>
      <c r="BH190" s="199"/>
    </row>
    <row r="191" spans="1:60" x14ac:dyDescent="0.35">
      <c r="A191" s="7">
        <v>183</v>
      </c>
      <c r="B191" s="112" t="s">
        <v>122</v>
      </c>
      <c r="C191" s="103">
        <v>258</v>
      </c>
      <c r="D191" s="71">
        <v>0.19500000000000001</v>
      </c>
      <c r="E191" s="71" t="s">
        <v>346</v>
      </c>
      <c r="F191" s="59">
        <v>35888</v>
      </c>
      <c r="G191" s="59">
        <v>39965</v>
      </c>
      <c r="H191" s="73" t="s">
        <v>520</v>
      </c>
      <c r="I191" s="57">
        <f t="shared" si="41"/>
        <v>734866.51999999979</v>
      </c>
      <c r="J191" s="15">
        <f t="shared" si="42"/>
        <v>112353.74472792998</v>
      </c>
      <c r="K191" s="16">
        <f t="shared" si="44"/>
        <v>0.15289000338174341</v>
      </c>
      <c r="L191" s="17">
        <f t="shared" si="43"/>
        <v>48753.479423219993</v>
      </c>
      <c r="M191" s="105">
        <v>72199.362000000037</v>
      </c>
      <c r="N191" s="106">
        <v>11038.560456180001</v>
      </c>
      <c r="O191" s="107">
        <v>7298.8925097799993</v>
      </c>
      <c r="P191" s="105">
        <v>45317.771000000008</v>
      </c>
      <c r="Q191" s="106">
        <v>6928.6340081899998</v>
      </c>
      <c r="R191" s="107">
        <v>4299.3198833999986</v>
      </c>
      <c r="S191" s="105">
        <v>91627.686999999947</v>
      </c>
      <c r="T191" s="106">
        <v>14008.957065429999</v>
      </c>
      <c r="U191" s="107">
        <v>10093.821311950001</v>
      </c>
      <c r="V191" s="105">
        <v>90073.018999999957</v>
      </c>
      <c r="W191" s="106">
        <v>13771.263874909995</v>
      </c>
      <c r="X191" s="107">
        <v>9847.5483743199948</v>
      </c>
      <c r="Y191" s="105">
        <v>78816.350999999981</v>
      </c>
      <c r="Z191" s="106">
        <v>12050.231904389995</v>
      </c>
      <c r="AA191" s="107">
        <v>8267.2741115200006</v>
      </c>
      <c r="AB191" s="105">
        <v>48136.510999999962</v>
      </c>
      <c r="AC191" s="106">
        <v>7359.5911667899982</v>
      </c>
      <c r="AD191" s="107">
        <v>3883.3537153199986</v>
      </c>
      <c r="AE191" s="105">
        <v>14885.765000000009</v>
      </c>
      <c r="AF191" s="106">
        <v>2275.8846108499988</v>
      </c>
      <c r="AG191" s="107">
        <v>925.5329624799997</v>
      </c>
      <c r="AH191" s="105">
        <v>25841.042000000016</v>
      </c>
      <c r="AI191" s="106">
        <v>3950.836911379999</v>
      </c>
      <c r="AJ191" s="107">
        <v>1560.1987912200011</v>
      </c>
      <c r="AK191" s="105">
        <v>41626.428999999975</v>
      </c>
      <c r="AL191" s="106">
        <v>6364.2647298099928</v>
      </c>
      <c r="AM191" s="107">
        <v>1288.0963994199992</v>
      </c>
      <c r="AN191" s="119">
        <v>49367.140000000043</v>
      </c>
      <c r="AO191" s="118">
        <v>7547.74</v>
      </c>
      <c r="AP191" s="107">
        <v>2624.4852174899997</v>
      </c>
      <c r="AQ191" s="119">
        <v>91468.833000000028</v>
      </c>
      <c r="AR191" s="118">
        <v>13984.67</v>
      </c>
      <c r="AS191" s="107">
        <v>2512.662151009999</v>
      </c>
      <c r="AT191" s="119">
        <v>85506.609999999928</v>
      </c>
      <c r="AU191" s="118">
        <v>13073.11</v>
      </c>
      <c r="AV191" s="197">
        <v>-3847.7060046900015</v>
      </c>
      <c r="AW191" s="199"/>
      <c r="AX191" s="87"/>
      <c r="AY191" s="88"/>
      <c r="AZ191" s="200"/>
      <c r="BA191" s="200"/>
      <c r="BB191" s="200"/>
      <c r="BC191" s="200"/>
      <c r="BD191" s="201"/>
      <c r="BE191" s="199"/>
      <c r="BF191" s="199"/>
      <c r="BG191" s="199"/>
      <c r="BH191" s="199"/>
    </row>
    <row r="192" spans="1:60" x14ac:dyDescent="0.35">
      <c r="A192" s="7">
        <v>184</v>
      </c>
      <c r="B192" s="112" t="s">
        <v>318</v>
      </c>
      <c r="C192" s="103">
        <v>364</v>
      </c>
      <c r="D192" s="71">
        <v>7.0000000000000007E-2</v>
      </c>
      <c r="E192" s="71" t="s">
        <v>346</v>
      </c>
      <c r="F192" s="59">
        <v>36619</v>
      </c>
      <c r="G192" s="59">
        <v>39448</v>
      </c>
      <c r="H192" s="73" t="s">
        <v>521</v>
      </c>
      <c r="I192" s="57">
        <f t="shared" si="41"/>
        <v>132078.42839999998</v>
      </c>
      <c r="J192" s="15">
        <f t="shared" si="42"/>
        <v>20832.727220868004</v>
      </c>
      <c r="K192" s="16">
        <f t="shared" si="44"/>
        <v>0.15772997508553038</v>
      </c>
      <c r="L192" s="17">
        <f t="shared" si="43"/>
        <v>9394.6660162460012</v>
      </c>
      <c r="M192" s="105">
        <v>9522.238599999986</v>
      </c>
      <c r="N192" s="106">
        <v>1501.9426943780002</v>
      </c>
      <c r="O192" s="107">
        <v>1017.8127314040003</v>
      </c>
      <c r="P192" s="105">
        <v>6772.1173999999901</v>
      </c>
      <c r="Q192" s="106">
        <v>1068.1660775020002</v>
      </c>
      <c r="R192" s="107">
        <v>726.53023462400017</v>
      </c>
      <c r="S192" s="105">
        <v>22406.845799999996</v>
      </c>
      <c r="T192" s="106">
        <v>3534.2317880340015</v>
      </c>
      <c r="U192" s="107">
        <v>2538.2642261799997</v>
      </c>
      <c r="V192" s="105">
        <v>12266.598200000008</v>
      </c>
      <c r="W192" s="106">
        <v>1934.8105340860018</v>
      </c>
      <c r="X192" s="107">
        <v>1435.8901587339994</v>
      </c>
      <c r="Y192" s="105">
        <v>22207.375599999996</v>
      </c>
      <c r="Z192" s="106">
        <v>3502.7693533880038</v>
      </c>
      <c r="AA192" s="107">
        <v>2405.4489785099986</v>
      </c>
      <c r="AB192" s="105">
        <v>7963.3249999999962</v>
      </c>
      <c r="AC192" s="106">
        <v>1256.0552522499986</v>
      </c>
      <c r="AD192" s="107">
        <v>683.25859893999973</v>
      </c>
      <c r="AE192" s="105">
        <v>1788.2408000000005</v>
      </c>
      <c r="AF192" s="106">
        <v>282.0592213839999</v>
      </c>
      <c r="AG192" s="107">
        <v>124.03054451999998</v>
      </c>
      <c r="AH192" s="105">
        <v>3734.6669999999999</v>
      </c>
      <c r="AI192" s="106">
        <v>589.06902590999971</v>
      </c>
      <c r="AJ192" s="107">
        <v>241.76820447400024</v>
      </c>
      <c r="AK192" s="105">
        <v>3702.0432000000014</v>
      </c>
      <c r="AL192" s="106">
        <v>583.92327393600021</v>
      </c>
      <c r="AM192" s="107">
        <v>117.60367428000004</v>
      </c>
      <c r="AN192" s="119">
        <v>5970.8392000000049</v>
      </c>
      <c r="AO192" s="118">
        <v>941.78</v>
      </c>
      <c r="AP192" s="107">
        <v>350.92060873000094</v>
      </c>
      <c r="AQ192" s="119">
        <v>17732.125799999991</v>
      </c>
      <c r="AR192" s="118">
        <v>2796.89</v>
      </c>
      <c r="AS192" s="107">
        <v>532.41688875200077</v>
      </c>
      <c r="AT192" s="119">
        <v>18012.011800000007</v>
      </c>
      <c r="AU192" s="118">
        <v>2841.03</v>
      </c>
      <c r="AV192" s="197">
        <v>-779.27883290199895</v>
      </c>
      <c r="AW192" s="199"/>
      <c r="AX192" s="87"/>
      <c r="AY192" s="88"/>
      <c r="AZ192" s="200"/>
      <c r="BA192" s="200"/>
      <c r="BB192" s="200"/>
      <c r="BC192" s="200"/>
      <c r="BD192" s="201"/>
      <c r="BE192" s="199"/>
      <c r="BF192" s="199"/>
      <c r="BG192" s="199"/>
      <c r="BH192" s="199"/>
    </row>
    <row r="193" spans="1:60" x14ac:dyDescent="0.35">
      <c r="A193" s="13">
        <v>185</v>
      </c>
      <c r="B193" s="112" t="s">
        <v>319</v>
      </c>
      <c r="C193" s="103">
        <v>262</v>
      </c>
      <c r="D193" s="71">
        <v>0.05</v>
      </c>
      <c r="E193" s="71" t="s">
        <v>346</v>
      </c>
      <c r="F193" s="59">
        <v>37613</v>
      </c>
      <c r="G193" s="59">
        <v>39965</v>
      </c>
      <c r="H193" s="73" t="s">
        <v>522</v>
      </c>
      <c r="I193" s="57">
        <f t="shared" si="41"/>
        <v>0</v>
      </c>
      <c r="J193" s="15">
        <f t="shared" si="42"/>
        <v>-0.03</v>
      </c>
      <c r="K193" s="16" t="e">
        <f t="shared" si="44"/>
        <v>#DIV/0!</v>
      </c>
      <c r="L193" s="17">
        <f t="shared" si="43"/>
        <v>-0.03</v>
      </c>
      <c r="M193" s="105">
        <v>0</v>
      </c>
      <c r="N193" s="106">
        <v>0</v>
      </c>
      <c r="O193" s="107">
        <v>0</v>
      </c>
      <c r="P193" s="105">
        <v>0</v>
      </c>
      <c r="Q193" s="106">
        <v>0</v>
      </c>
      <c r="R193" s="107">
        <v>0</v>
      </c>
      <c r="S193" s="105">
        <v>0</v>
      </c>
      <c r="T193" s="106">
        <v>0</v>
      </c>
      <c r="U193" s="107">
        <v>0</v>
      </c>
      <c r="V193" s="105">
        <v>0</v>
      </c>
      <c r="W193" s="106">
        <v>0</v>
      </c>
      <c r="X193" s="107">
        <v>0</v>
      </c>
      <c r="Y193" s="105">
        <v>0</v>
      </c>
      <c r="Z193" s="106">
        <v>0</v>
      </c>
      <c r="AA193" s="107">
        <v>0</v>
      </c>
      <c r="AB193" s="105">
        <v>0</v>
      </c>
      <c r="AC193" s="106">
        <v>0</v>
      </c>
      <c r="AD193" s="107">
        <v>0</v>
      </c>
      <c r="AE193" s="105">
        <v>0</v>
      </c>
      <c r="AF193" s="106">
        <v>0</v>
      </c>
      <c r="AG193" s="107">
        <v>0</v>
      </c>
      <c r="AH193" s="105">
        <v>0</v>
      </c>
      <c r="AI193" s="106">
        <v>0</v>
      </c>
      <c r="AJ193" s="107">
        <v>0</v>
      </c>
      <c r="AK193" s="105">
        <v>0</v>
      </c>
      <c r="AL193" s="106">
        <v>0</v>
      </c>
      <c r="AM193" s="107">
        <v>0</v>
      </c>
      <c r="AN193" s="119">
        <v>0</v>
      </c>
      <c r="AO193" s="118">
        <v>0</v>
      </c>
      <c r="AP193" s="107">
        <v>0</v>
      </c>
      <c r="AQ193" s="119">
        <v>0</v>
      </c>
      <c r="AR193" s="118">
        <v>0</v>
      </c>
      <c r="AS193" s="107">
        <v>0</v>
      </c>
      <c r="AT193" s="119">
        <v>0</v>
      </c>
      <c r="AU193" s="118">
        <v>-0.03</v>
      </c>
      <c r="AV193" s="197">
        <v>-0.03</v>
      </c>
      <c r="AW193" s="199"/>
      <c r="AX193" s="87"/>
      <c r="AY193" s="88"/>
      <c r="AZ193" s="200"/>
      <c r="BA193" s="200"/>
      <c r="BB193" s="200"/>
      <c r="BC193" s="200"/>
      <c r="BD193" s="201"/>
      <c r="BE193" s="199"/>
      <c r="BF193" s="199"/>
      <c r="BG193" s="199"/>
      <c r="BH193" s="199"/>
    </row>
    <row r="194" spans="1:60" x14ac:dyDescent="0.35">
      <c r="A194" s="7">
        <v>186</v>
      </c>
      <c r="B194" s="112" t="s">
        <v>123</v>
      </c>
      <c r="C194" s="103">
        <v>264</v>
      </c>
      <c r="D194" s="71">
        <v>0.03</v>
      </c>
      <c r="E194" s="71" t="s">
        <v>346</v>
      </c>
      <c r="F194" s="59">
        <v>36105</v>
      </c>
      <c r="G194" s="59">
        <v>39934</v>
      </c>
      <c r="H194" s="73" t="s">
        <v>523</v>
      </c>
      <c r="I194" s="57">
        <f t="shared" si="41"/>
        <v>39639.656999999999</v>
      </c>
      <c r="J194" s="15">
        <f t="shared" si="42"/>
        <v>6252.3559766060007</v>
      </c>
      <c r="K194" s="16">
        <f t="shared" si="44"/>
        <v>0.15772982033134145</v>
      </c>
      <c r="L194" s="17">
        <f t="shared" si="43"/>
        <v>2984.7640062439991</v>
      </c>
      <c r="M194" s="105">
        <v>3271.7397999999994</v>
      </c>
      <c r="N194" s="106">
        <v>516.05151865400001</v>
      </c>
      <c r="O194" s="107">
        <v>347.57704652699982</v>
      </c>
      <c r="P194" s="105">
        <v>3022.1497999999992</v>
      </c>
      <c r="Q194" s="106">
        <v>476.68368795399999</v>
      </c>
      <c r="R194" s="107">
        <v>308.61546013100013</v>
      </c>
      <c r="S194" s="105">
        <v>7766.4211999999925</v>
      </c>
      <c r="T194" s="106">
        <v>1224.9976158760014</v>
      </c>
      <c r="U194" s="107">
        <v>886.94234206099998</v>
      </c>
      <c r="V194" s="105">
        <v>4199.3719999999967</v>
      </c>
      <c r="W194" s="106">
        <v>662.36694555999964</v>
      </c>
      <c r="X194" s="107">
        <v>493.74428684399965</v>
      </c>
      <c r="Y194" s="105">
        <v>5817.182800000006</v>
      </c>
      <c r="Z194" s="106">
        <v>917.5442430439997</v>
      </c>
      <c r="AA194" s="107">
        <v>634.41741257999979</v>
      </c>
      <c r="AB194" s="105">
        <v>1751.1811000000009</v>
      </c>
      <c r="AC194" s="106">
        <v>276.21379490300006</v>
      </c>
      <c r="AD194" s="107">
        <v>148.80992758799997</v>
      </c>
      <c r="AE194" s="105">
        <v>370.99880000000007</v>
      </c>
      <c r="AF194" s="106">
        <v>58.517640723999989</v>
      </c>
      <c r="AG194" s="107">
        <v>27.803482004999996</v>
      </c>
      <c r="AH194" s="105">
        <v>839.73919999999998</v>
      </c>
      <c r="AI194" s="106">
        <v>132.45206401600004</v>
      </c>
      <c r="AJ194" s="107">
        <v>62.782792027999982</v>
      </c>
      <c r="AK194" s="105">
        <v>1118.7375000000004</v>
      </c>
      <c r="AL194" s="106">
        <v>176.45846587500012</v>
      </c>
      <c r="AM194" s="107">
        <v>40.487099401999977</v>
      </c>
      <c r="AN194" s="119">
        <v>1821.0927000000004</v>
      </c>
      <c r="AO194" s="118">
        <v>287.24</v>
      </c>
      <c r="AP194" s="107">
        <v>104.22907394400001</v>
      </c>
      <c r="AQ194" s="119">
        <v>5114.1501999999973</v>
      </c>
      <c r="AR194" s="118">
        <v>806.65</v>
      </c>
      <c r="AS194" s="107">
        <v>160.73993850999986</v>
      </c>
      <c r="AT194" s="119">
        <v>4546.8919000000014</v>
      </c>
      <c r="AU194" s="118">
        <v>717.18</v>
      </c>
      <c r="AV194" s="197">
        <v>-231.38485537599988</v>
      </c>
      <c r="AW194" s="199"/>
      <c r="AX194" s="87"/>
      <c r="AY194" s="88"/>
      <c r="AZ194" s="200"/>
      <c r="BA194" s="200"/>
      <c r="BB194" s="200"/>
      <c r="BC194" s="200"/>
      <c r="BD194" s="201"/>
      <c r="BE194" s="199"/>
      <c r="BF194" s="199"/>
      <c r="BG194" s="199"/>
      <c r="BH194" s="199"/>
    </row>
    <row r="195" spans="1:60" x14ac:dyDescent="0.35">
      <c r="A195" s="7">
        <v>187</v>
      </c>
      <c r="B195" s="112" t="s">
        <v>124</v>
      </c>
      <c r="C195" s="103">
        <v>265</v>
      </c>
      <c r="D195" s="71">
        <v>1.2</v>
      </c>
      <c r="E195" s="71" t="s">
        <v>346</v>
      </c>
      <c r="F195" s="59">
        <v>37621</v>
      </c>
      <c r="G195" s="59">
        <v>39600</v>
      </c>
      <c r="H195" s="73" t="s">
        <v>524</v>
      </c>
      <c r="I195" s="57">
        <f t="shared" si="41"/>
        <v>5477147.0428320002</v>
      </c>
      <c r="J195" s="15">
        <f t="shared" si="42"/>
        <v>639621.22818842181</v>
      </c>
      <c r="K195" s="16">
        <f t="shared" si="44"/>
        <v>0.11677999936581962</v>
      </c>
      <c r="L195" s="17">
        <f t="shared" si="43"/>
        <v>212049.62755618407</v>
      </c>
      <c r="M195" s="105">
        <v>312295.06868799985</v>
      </c>
      <c r="N195" s="106">
        <v>36469.818121384618</v>
      </c>
      <c r="O195" s="107">
        <v>20816.150968391525</v>
      </c>
      <c r="P195" s="105">
        <v>465118.60980800015</v>
      </c>
      <c r="Q195" s="106">
        <v>54316.55125337826</v>
      </c>
      <c r="R195" s="107">
        <v>27033.671795927687</v>
      </c>
      <c r="S195" s="105">
        <v>721260.05142399948</v>
      </c>
      <c r="T195" s="106">
        <v>84228.748805294774</v>
      </c>
      <c r="U195" s="107">
        <v>53726.793368280276</v>
      </c>
      <c r="V195" s="105">
        <v>631960.62564800016</v>
      </c>
      <c r="W195" s="106">
        <v>73800.361863173515</v>
      </c>
      <c r="X195" s="107">
        <v>47698.462575105419</v>
      </c>
      <c r="Y195" s="105">
        <v>817697.60448000068</v>
      </c>
      <c r="Z195" s="106">
        <v>95490.726251174419</v>
      </c>
      <c r="AA195" s="107">
        <v>56007.477126717597</v>
      </c>
      <c r="AB195" s="105">
        <v>469338.2782399999</v>
      </c>
      <c r="AC195" s="106">
        <v>54809.324132867165</v>
      </c>
      <c r="AD195" s="107">
        <v>20425.292616995197</v>
      </c>
      <c r="AE195" s="105">
        <v>258354.21817599991</v>
      </c>
      <c r="AF195" s="106">
        <v>30170.605598593284</v>
      </c>
      <c r="AG195" s="107">
        <v>7129.3946453441567</v>
      </c>
      <c r="AH195" s="105">
        <v>246263.68526400006</v>
      </c>
      <c r="AI195" s="106">
        <v>28758.673165129927</v>
      </c>
      <c r="AJ195" s="107">
        <v>6858.0848569403142</v>
      </c>
      <c r="AK195" s="105">
        <v>332151.55846399971</v>
      </c>
      <c r="AL195" s="106">
        <v>38788.65899742594</v>
      </c>
      <c r="AM195" s="107">
        <v>-1412.6882128291177</v>
      </c>
      <c r="AN195" s="119">
        <v>274597.30099200003</v>
      </c>
      <c r="AO195" s="118">
        <v>32067.47</v>
      </c>
      <c r="AP195" s="107">
        <v>4212.1888735262428</v>
      </c>
      <c r="AQ195" s="119">
        <v>659597.93652800005</v>
      </c>
      <c r="AR195" s="118">
        <v>77027.850000000006</v>
      </c>
      <c r="AS195" s="107">
        <v>-6148.428305120322</v>
      </c>
      <c r="AT195" s="119">
        <v>288512.10512000008</v>
      </c>
      <c r="AU195" s="118">
        <v>33692.44</v>
      </c>
      <c r="AV195" s="197">
        <v>-24296.772753094876</v>
      </c>
      <c r="AW195" s="199"/>
      <c r="AX195" s="87"/>
      <c r="AY195" s="88"/>
      <c r="AZ195" s="200"/>
      <c r="BA195" s="200"/>
      <c r="BB195" s="200"/>
      <c r="BC195" s="200"/>
      <c r="BD195" s="201"/>
      <c r="BE195" s="199"/>
      <c r="BF195" s="199"/>
      <c r="BG195" s="199"/>
      <c r="BH195" s="199"/>
    </row>
    <row r="196" spans="1:60" x14ac:dyDescent="0.35">
      <c r="A196" s="13">
        <v>188</v>
      </c>
      <c r="B196" s="112" t="s">
        <v>320</v>
      </c>
      <c r="C196" s="103">
        <v>366</v>
      </c>
      <c r="D196" s="71">
        <v>1.72E-2</v>
      </c>
      <c r="E196" s="71" t="s">
        <v>346</v>
      </c>
      <c r="F196" s="59">
        <v>36686</v>
      </c>
      <c r="G196" s="59">
        <v>39995</v>
      </c>
      <c r="H196" s="73" t="s">
        <v>525</v>
      </c>
      <c r="I196" s="57">
        <f t="shared" si="41"/>
        <v>60672.621099999997</v>
      </c>
      <c r="J196" s="15">
        <f t="shared" si="42"/>
        <v>9569.8894171459997</v>
      </c>
      <c r="K196" s="16">
        <f t="shared" si="44"/>
        <v>0.15772994875848539</v>
      </c>
      <c r="L196" s="17">
        <f t="shared" si="43"/>
        <v>4011.9045577060001</v>
      </c>
      <c r="M196" s="105">
        <v>4745.8</v>
      </c>
      <c r="N196" s="106">
        <v>748.5550339999993</v>
      </c>
      <c r="O196" s="107">
        <v>498.32409484799996</v>
      </c>
      <c r="P196" s="105">
        <v>3612.1243999999992</v>
      </c>
      <c r="Q196" s="106">
        <v>569.74038161200042</v>
      </c>
      <c r="R196" s="107">
        <v>360.93250205700008</v>
      </c>
      <c r="S196" s="105">
        <v>6380.4505999999956</v>
      </c>
      <c r="T196" s="106">
        <v>1006.3884731380004</v>
      </c>
      <c r="U196" s="107">
        <v>727.77493182499938</v>
      </c>
      <c r="V196" s="105">
        <v>5376.3836000000001</v>
      </c>
      <c r="W196" s="106">
        <v>848.0169852279995</v>
      </c>
      <c r="X196" s="107">
        <v>625.51593893500001</v>
      </c>
      <c r="Y196" s="105">
        <v>7547.155299999994</v>
      </c>
      <c r="Z196" s="106">
        <v>1190.4128054690004</v>
      </c>
      <c r="AA196" s="107">
        <v>821.2054690380005</v>
      </c>
      <c r="AB196" s="105">
        <v>3493.5872000000022</v>
      </c>
      <c r="AC196" s="106">
        <v>551.04350905599972</v>
      </c>
      <c r="AD196" s="107">
        <v>297.31995492200008</v>
      </c>
      <c r="AE196" s="105">
        <v>1651.4319</v>
      </c>
      <c r="AF196" s="106">
        <v>260.48035358699985</v>
      </c>
      <c r="AG196" s="107">
        <v>116.687921266</v>
      </c>
      <c r="AH196" s="105">
        <v>3041.227400000002</v>
      </c>
      <c r="AI196" s="106">
        <v>479.69279780199975</v>
      </c>
      <c r="AJ196" s="107">
        <v>206.28449807400006</v>
      </c>
      <c r="AK196" s="105">
        <v>4286.5598000000018</v>
      </c>
      <c r="AL196" s="106">
        <v>676.11907725399999</v>
      </c>
      <c r="AM196" s="107">
        <v>153.58028430899995</v>
      </c>
      <c r="AN196" s="119">
        <v>5243.7813000000024</v>
      </c>
      <c r="AO196" s="118">
        <v>827.1</v>
      </c>
      <c r="AP196" s="107">
        <v>293.23459015000009</v>
      </c>
      <c r="AQ196" s="119">
        <v>7804.873899999995</v>
      </c>
      <c r="AR196" s="118">
        <v>1231.06</v>
      </c>
      <c r="AS196" s="107">
        <v>274.17477423499997</v>
      </c>
      <c r="AT196" s="119">
        <v>7489.245699999994</v>
      </c>
      <c r="AU196" s="118">
        <v>1181.28</v>
      </c>
      <c r="AV196" s="197">
        <v>-363.13040195300033</v>
      </c>
      <c r="AW196" s="199"/>
      <c r="AX196" s="87"/>
      <c r="AY196" s="88"/>
      <c r="AZ196" s="200"/>
      <c r="BA196" s="200"/>
      <c r="BB196" s="200"/>
      <c r="BC196" s="200"/>
      <c r="BD196" s="201"/>
      <c r="BE196" s="199"/>
      <c r="BF196" s="199"/>
      <c r="BG196" s="199"/>
      <c r="BH196" s="199"/>
    </row>
    <row r="197" spans="1:60" x14ac:dyDescent="0.35">
      <c r="A197" s="7">
        <v>189</v>
      </c>
      <c r="B197" s="112" t="s">
        <v>125</v>
      </c>
      <c r="C197" s="103">
        <v>270</v>
      </c>
      <c r="D197" s="71">
        <v>0.15</v>
      </c>
      <c r="E197" s="71" t="s">
        <v>346</v>
      </c>
      <c r="F197" s="59">
        <v>37606</v>
      </c>
      <c r="G197" s="59">
        <v>39479</v>
      </c>
      <c r="H197" s="73" t="s">
        <v>526</v>
      </c>
      <c r="I197" s="57">
        <f t="shared" si="41"/>
        <v>304846.80800000014</v>
      </c>
      <c r="J197" s="15">
        <f t="shared" si="42"/>
        <v>47732.908842640012</v>
      </c>
      <c r="K197" s="16">
        <f t="shared" si="44"/>
        <v>0.15657998571741644</v>
      </c>
      <c r="L197" s="17">
        <f t="shared" si="43"/>
        <v>21270.07531878</v>
      </c>
      <c r="M197" s="105">
        <v>21915.984000000015</v>
      </c>
      <c r="N197" s="106">
        <v>3431.6047747200055</v>
      </c>
      <c r="O197" s="107">
        <v>2303.9972951799982</v>
      </c>
      <c r="P197" s="105">
        <v>17898.916000000008</v>
      </c>
      <c r="Q197" s="106">
        <v>2802.6122672800025</v>
      </c>
      <c r="R197" s="107">
        <v>1844.8609577999996</v>
      </c>
      <c r="S197" s="105">
        <v>50565.787999999986</v>
      </c>
      <c r="T197" s="106">
        <v>7917.5910850400032</v>
      </c>
      <c r="U197" s="107">
        <v>5690.296592560002</v>
      </c>
      <c r="V197" s="105">
        <v>27011.677999999982</v>
      </c>
      <c r="W197" s="106">
        <v>4229.4885412399999</v>
      </c>
      <c r="X197" s="107">
        <v>3145.7423405999984</v>
      </c>
      <c r="Y197" s="105">
        <v>54053.936000000002</v>
      </c>
      <c r="Z197" s="106">
        <v>8463.76529888</v>
      </c>
      <c r="AA197" s="107">
        <v>5744.1157705000041</v>
      </c>
      <c r="AB197" s="105">
        <v>14981.930000000011</v>
      </c>
      <c r="AC197" s="106">
        <v>2345.870599400002</v>
      </c>
      <c r="AD197" s="107">
        <v>1238.2793729199996</v>
      </c>
      <c r="AE197" s="105">
        <v>5512.8700000000026</v>
      </c>
      <c r="AF197" s="106">
        <v>863.2051845999996</v>
      </c>
      <c r="AG197" s="107">
        <v>360.69089942000022</v>
      </c>
      <c r="AH197" s="105">
        <v>5872.1419999999989</v>
      </c>
      <c r="AI197" s="106">
        <v>919.45999436000261</v>
      </c>
      <c r="AJ197" s="107">
        <v>392.01992152000025</v>
      </c>
      <c r="AK197" s="105">
        <v>7772.264000000011</v>
      </c>
      <c r="AL197" s="106">
        <v>1216.981097120002</v>
      </c>
      <c r="AM197" s="107">
        <v>229.05445388000021</v>
      </c>
      <c r="AN197" s="119">
        <v>14637.824000000048</v>
      </c>
      <c r="AO197" s="118">
        <v>2291.9899999999998</v>
      </c>
      <c r="AP197" s="107">
        <v>838.34808006000094</v>
      </c>
      <c r="AQ197" s="119">
        <v>42884.028000000028</v>
      </c>
      <c r="AR197" s="118">
        <v>6714.78</v>
      </c>
      <c r="AS197" s="107">
        <v>1357.6268887400013</v>
      </c>
      <c r="AT197" s="119">
        <v>41739.448000000033</v>
      </c>
      <c r="AU197" s="118">
        <v>6535.56</v>
      </c>
      <c r="AV197" s="197">
        <v>-1874.9572544000002</v>
      </c>
      <c r="AW197" s="199"/>
      <c r="AX197" s="87"/>
      <c r="AY197" s="88"/>
      <c r="AZ197" s="200"/>
      <c r="BA197" s="200"/>
      <c r="BB197" s="200"/>
      <c r="BC197" s="200"/>
      <c r="BD197" s="201"/>
      <c r="BE197" s="199"/>
      <c r="BF197" s="199"/>
      <c r="BG197" s="199"/>
      <c r="BH197" s="199"/>
    </row>
    <row r="198" spans="1:60" x14ac:dyDescent="0.35">
      <c r="A198" s="7">
        <v>190</v>
      </c>
      <c r="B198" s="112" t="s">
        <v>126</v>
      </c>
      <c r="C198" s="103">
        <v>271</v>
      </c>
      <c r="D198" s="71">
        <v>0.09</v>
      </c>
      <c r="E198" s="71" t="s">
        <v>346</v>
      </c>
      <c r="F198" s="59">
        <v>37372</v>
      </c>
      <c r="G198" s="59">
        <v>39965</v>
      </c>
      <c r="H198" s="73" t="s">
        <v>527</v>
      </c>
      <c r="I198" s="57">
        <f t="shared" si="41"/>
        <v>180454.66660890009</v>
      </c>
      <c r="J198" s="15">
        <f t="shared" si="42"/>
        <v>28243.318146402235</v>
      </c>
      <c r="K198" s="16">
        <f t="shared" si="44"/>
        <v>0.15651198540414618</v>
      </c>
      <c r="L198" s="17">
        <f t="shared" si="43"/>
        <v>13989.742876855133</v>
      </c>
      <c r="M198" s="105">
        <v>11997.543109500008</v>
      </c>
      <c r="N198" s="106">
        <v>1878.5753000855113</v>
      </c>
      <c r="O198" s="107">
        <v>1242.5628480459748</v>
      </c>
      <c r="P198" s="105">
        <v>12377.786150700003</v>
      </c>
      <c r="Q198" s="106">
        <v>1938.1137554766055</v>
      </c>
      <c r="R198" s="107">
        <v>1223.812158782481</v>
      </c>
      <c r="S198" s="105">
        <v>41387.641983000023</v>
      </c>
      <c r="T198" s="106">
        <v>6480.4769816981379</v>
      </c>
      <c r="U198" s="107">
        <v>4652.6924679236881</v>
      </c>
      <c r="V198" s="105">
        <v>24986.548137600006</v>
      </c>
      <c r="W198" s="106">
        <v>3912.3937073854095</v>
      </c>
      <c r="X198" s="107">
        <v>2887.4392894472599</v>
      </c>
      <c r="Y198" s="105">
        <v>30122.967260699999</v>
      </c>
      <c r="Z198" s="106">
        <v>4716.6542136804028</v>
      </c>
      <c r="AA198" s="107">
        <v>3256.2664390539262</v>
      </c>
      <c r="AB198" s="105">
        <v>12838.358484899996</v>
      </c>
      <c r="AC198" s="106">
        <v>2010.2301715656436</v>
      </c>
      <c r="AD198" s="107">
        <v>1084.3523745974819</v>
      </c>
      <c r="AE198" s="105">
        <v>2555.7155316000008</v>
      </c>
      <c r="AF198" s="106">
        <v>400.17393793792803</v>
      </c>
      <c r="AG198" s="107">
        <v>168.71236175438094</v>
      </c>
      <c r="AH198" s="105">
        <v>1815.6479076000001</v>
      </c>
      <c r="AI198" s="106">
        <v>284.29414937200795</v>
      </c>
      <c r="AJ198" s="107">
        <v>122.56404242176801</v>
      </c>
      <c r="AK198" s="105">
        <v>2981.8363085999999</v>
      </c>
      <c r="AL198" s="106">
        <v>466.89592920058811</v>
      </c>
      <c r="AM198" s="107">
        <v>93.736740965976054</v>
      </c>
      <c r="AN198" s="119">
        <v>2944.3143464999989</v>
      </c>
      <c r="AO198" s="118">
        <v>461.02</v>
      </c>
      <c r="AP198" s="107">
        <v>140.38373188224006</v>
      </c>
      <c r="AQ198" s="119">
        <v>12253.376514600002</v>
      </c>
      <c r="AR198" s="118">
        <v>1918.63</v>
      </c>
      <c r="AS198" s="107">
        <v>237.69598208386515</v>
      </c>
      <c r="AT198" s="119">
        <v>24192.930873600031</v>
      </c>
      <c r="AU198" s="118">
        <f>3788.13-12.27</f>
        <v>3775.86</v>
      </c>
      <c r="AV198" s="197">
        <f>-1108.20556010391-12.27</f>
        <v>-1120.4755601039101</v>
      </c>
      <c r="AW198" s="199"/>
      <c r="AX198" s="87"/>
      <c r="AY198" s="88"/>
      <c r="AZ198" s="200"/>
      <c r="BA198" s="200"/>
      <c r="BB198" s="200"/>
      <c r="BC198" s="200"/>
      <c r="BD198" s="201"/>
      <c r="BE198" s="199"/>
      <c r="BF198" s="199"/>
      <c r="BG198" s="199"/>
      <c r="BH198" s="199"/>
    </row>
    <row r="199" spans="1:60" x14ac:dyDescent="0.35">
      <c r="A199" s="13">
        <v>191</v>
      </c>
      <c r="B199" s="112" t="s">
        <v>127</v>
      </c>
      <c r="C199" s="103">
        <v>272</v>
      </c>
      <c r="D199" s="71">
        <v>2.0500000000000001E-2</v>
      </c>
      <c r="E199" s="71" t="s">
        <v>346</v>
      </c>
      <c r="F199" s="59">
        <v>40612</v>
      </c>
      <c r="G199" s="59">
        <v>40612</v>
      </c>
      <c r="H199" s="73" t="s">
        <v>528</v>
      </c>
      <c r="I199" s="57">
        <f t="shared" si="41"/>
        <v>14083.089899999999</v>
      </c>
      <c r="J199" s="15">
        <f t="shared" si="42"/>
        <v>2221.3265991669996</v>
      </c>
      <c r="K199" s="16">
        <f t="shared" si="44"/>
        <v>0.15773005888196451</v>
      </c>
      <c r="L199" s="17">
        <f t="shared" si="43"/>
        <v>929.55657148199998</v>
      </c>
      <c r="M199" s="105">
        <v>1204.8849</v>
      </c>
      <c r="N199" s="106">
        <v>190.04649527699979</v>
      </c>
      <c r="O199" s="107">
        <v>126.6319703519999</v>
      </c>
      <c r="P199" s="105">
        <v>761.51199999999994</v>
      </c>
      <c r="Q199" s="106">
        <v>120.11328776000001</v>
      </c>
      <c r="R199" s="107">
        <v>78.065692439999992</v>
      </c>
      <c r="S199" s="105">
        <v>2045.1709999999987</v>
      </c>
      <c r="T199" s="106">
        <v>322.58482183000012</v>
      </c>
      <c r="U199" s="107">
        <v>235.85407348000012</v>
      </c>
      <c r="V199" s="105">
        <v>1209.0660000000007</v>
      </c>
      <c r="W199" s="106">
        <v>190.70598017999976</v>
      </c>
      <c r="X199" s="107">
        <v>145.43287825000002</v>
      </c>
      <c r="Y199" s="105">
        <v>1319.1599999999996</v>
      </c>
      <c r="Z199" s="106">
        <v>208.07110679999994</v>
      </c>
      <c r="AA199" s="107">
        <v>148.43130959999993</v>
      </c>
      <c r="AB199" s="105">
        <v>265.392</v>
      </c>
      <c r="AC199" s="106">
        <v>41.860280160000002</v>
      </c>
      <c r="AD199" s="107">
        <v>23.842234590000007</v>
      </c>
      <c r="AE199" s="105">
        <v>11.815999999999999</v>
      </c>
      <c r="AF199" s="106">
        <v>1.8637376799999998</v>
      </c>
      <c r="AG199" s="107">
        <v>0.6423028799999998</v>
      </c>
      <c r="AH199" s="105">
        <v>882.23200000000008</v>
      </c>
      <c r="AI199" s="106">
        <v>139.15445335999996</v>
      </c>
      <c r="AJ199" s="107">
        <v>59.807680970000071</v>
      </c>
      <c r="AK199" s="105">
        <v>415.2440000000002</v>
      </c>
      <c r="AL199" s="106">
        <v>65.496436119999984</v>
      </c>
      <c r="AM199" s="107">
        <v>19.397447759999999</v>
      </c>
      <c r="AN199" s="119">
        <v>1099.6610000000005</v>
      </c>
      <c r="AO199" s="118">
        <v>173.45</v>
      </c>
      <c r="AP199" s="107">
        <v>67.125437369999986</v>
      </c>
      <c r="AQ199" s="119">
        <v>2850.8400000000011</v>
      </c>
      <c r="AR199" s="118">
        <v>449.66</v>
      </c>
      <c r="AS199" s="107">
        <v>93.936755939999969</v>
      </c>
      <c r="AT199" s="119">
        <v>2018.1109999999967</v>
      </c>
      <c r="AU199" s="118">
        <v>318.32</v>
      </c>
      <c r="AV199" s="197">
        <v>-69.611212150000028</v>
      </c>
      <c r="AW199" s="199"/>
      <c r="AX199" s="87"/>
      <c r="AY199" s="88"/>
      <c r="AZ199" s="200"/>
      <c r="BA199" s="200"/>
      <c r="BB199" s="200"/>
      <c r="BC199" s="200"/>
      <c r="BD199" s="201"/>
      <c r="BE199" s="199"/>
      <c r="BF199" s="199"/>
      <c r="BG199" s="199"/>
      <c r="BH199" s="199"/>
    </row>
    <row r="200" spans="1:60" x14ac:dyDescent="0.35">
      <c r="A200" s="7">
        <v>192</v>
      </c>
      <c r="B200" s="112" t="s">
        <v>128</v>
      </c>
      <c r="C200" s="103">
        <v>274</v>
      </c>
      <c r="D200" s="71">
        <v>0.1</v>
      </c>
      <c r="E200" s="71" t="s">
        <v>346</v>
      </c>
      <c r="F200" s="59">
        <v>37617</v>
      </c>
      <c r="G200" s="59">
        <v>40026</v>
      </c>
      <c r="H200" s="73" t="s">
        <v>529</v>
      </c>
      <c r="I200" s="57">
        <f t="shared" si="41"/>
        <v>354539.4212000001</v>
      </c>
      <c r="J200" s="15">
        <f t="shared" si="42"/>
        <v>55513.782611728013</v>
      </c>
      <c r="K200" s="16">
        <f t="shared" si="44"/>
        <v>0.15658000011347681</v>
      </c>
      <c r="L200" s="17">
        <f t="shared" si="43"/>
        <v>25964.361897092007</v>
      </c>
      <c r="M200" s="105">
        <v>36661.190799999989</v>
      </c>
      <c r="N200" s="106">
        <v>5740.4092554640083</v>
      </c>
      <c r="O200" s="107">
        <v>3823.3200602400007</v>
      </c>
      <c r="P200" s="105">
        <v>23855.776400000028</v>
      </c>
      <c r="Q200" s="106">
        <v>3735.3374687120008</v>
      </c>
      <c r="R200" s="107">
        <v>2362.7365000720001</v>
      </c>
      <c r="S200" s="105">
        <v>48191.206399999988</v>
      </c>
      <c r="T200" s="106">
        <v>7545.7790981119897</v>
      </c>
      <c r="U200" s="107">
        <v>5467.2522793640092</v>
      </c>
      <c r="V200" s="105">
        <v>39139.267199999995</v>
      </c>
      <c r="W200" s="106">
        <v>6128.4264581760008</v>
      </c>
      <c r="X200" s="107">
        <v>4456.3442764559923</v>
      </c>
      <c r="Y200" s="105">
        <v>41230.242799999978</v>
      </c>
      <c r="Z200" s="106">
        <v>6455.8314176240046</v>
      </c>
      <c r="AA200" s="107">
        <v>4483.352118763999</v>
      </c>
      <c r="AB200" s="105">
        <v>27011.094000000026</v>
      </c>
      <c r="AC200" s="106">
        <v>4229.3970985200003</v>
      </c>
      <c r="AD200" s="107">
        <v>2228.3657884040017</v>
      </c>
      <c r="AE200" s="105">
        <v>6956.1572000000042</v>
      </c>
      <c r="AF200" s="106">
        <v>1089.1950943760003</v>
      </c>
      <c r="AG200" s="107">
        <v>474.11674632000017</v>
      </c>
      <c r="AH200" s="105">
        <v>11322.496399999998</v>
      </c>
      <c r="AI200" s="106">
        <v>1772.8764863120009</v>
      </c>
      <c r="AJ200" s="107">
        <v>762.27494665600034</v>
      </c>
      <c r="AK200" s="105">
        <v>13050.710399999989</v>
      </c>
      <c r="AL200" s="106">
        <v>2043.4802344319976</v>
      </c>
      <c r="AM200" s="107">
        <v>453.99278252799968</v>
      </c>
      <c r="AN200" s="119">
        <v>22485.548400000036</v>
      </c>
      <c r="AO200" s="118">
        <v>3520.79</v>
      </c>
      <c r="AP200" s="107">
        <v>1296.2346746639987</v>
      </c>
      <c r="AQ200" s="119">
        <v>48519.560400000024</v>
      </c>
      <c r="AR200" s="118">
        <v>7597.19</v>
      </c>
      <c r="AS200" s="107">
        <v>1518.9254312440014</v>
      </c>
      <c r="AT200" s="119">
        <v>36116.170800000022</v>
      </c>
      <c r="AU200" s="118">
        <v>5655.07</v>
      </c>
      <c r="AV200" s="197">
        <v>-1362.5537076199987</v>
      </c>
      <c r="AW200" s="199"/>
      <c r="AX200" s="87"/>
      <c r="AY200" s="88"/>
      <c r="AZ200" s="200"/>
      <c r="BA200" s="200"/>
      <c r="BB200" s="200"/>
      <c r="BC200" s="200"/>
      <c r="BD200" s="201"/>
      <c r="BE200" s="199"/>
      <c r="BF200" s="199"/>
      <c r="BG200" s="199"/>
      <c r="BH200" s="199"/>
    </row>
    <row r="201" spans="1:60" x14ac:dyDescent="0.35">
      <c r="A201" s="7">
        <v>193</v>
      </c>
      <c r="B201" s="112" t="s">
        <v>130</v>
      </c>
      <c r="C201" s="103">
        <v>283</v>
      </c>
      <c r="D201" s="71">
        <v>0.34200000000000003</v>
      </c>
      <c r="E201" s="71" t="s">
        <v>346</v>
      </c>
      <c r="F201" s="59">
        <v>36243</v>
      </c>
      <c r="G201" s="59">
        <v>39508</v>
      </c>
      <c r="H201" s="73" t="s">
        <v>530</v>
      </c>
      <c r="I201" s="57">
        <f t="shared" si="41"/>
        <v>454324.9200000001</v>
      </c>
      <c r="J201" s="15">
        <f t="shared" si="42"/>
        <v>63660.004519840004</v>
      </c>
      <c r="K201" s="16">
        <f t="shared" si="44"/>
        <v>0.14011999280127532</v>
      </c>
      <c r="L201" s="17">
        <f t="shared" si="43"/>
        <v>18310.265615879995</v>
      </c>
      <c r="M201" s="105">
        <v>46309.356000000022</v>
      </c>
      <c r="N201" s="106">
        <v>6488.8669627199997</v>
      </c>
      <c r="O201" s="107">
        <v>4051.8617541600024</v>
      </c>
      <c r="P201" s="105">
        <v>24877.356000000014</v>
      </c>
      <c r="Q201" s="106">
        <v>3485.8151227200028</v>
      </c>
      <c r="R201" s="107">
        <v>2147.0450996400014</v>
      </c>
      <c r="S201" s="105">
        <v>59813.24399999997</v>
      </c>
      <c r="T201" s="106">
        <v>8381.0317492799968</v>
      </c>
      <c r="U201" s="107">
        <v>5771.7712239599978</v>
      </c>
      <c r="V201" s="105">
        <v>38759.880000000019</v>
      </c>
      <c r="W201" s="106">
        <v>5431.0343855999972</v>
      </c>
      <c r="X201" s="107">
        <v>3781.167952079998</v>
      </c>
      <c r="Y201" s="105">
        <v>20884.980000000014</v>
      </c>
      <c r="Z201" s="106">
        <v>2926.4033976000005</v>
      </c>
      <c r="AA201" s="107">
        <v>1924.8183130800007</v>
      </c>
      <c r="AB201" s="105">
        <v>3828.5520000000029</v>
      </c>
      <c r="AC201" s="106">
        <v>536.45670624000024</v>
      </c>
      <c r="AD201" s="107">
        <v>251.29948187999997</v>
      </c>
      <c r="AE201" s="105">
        <v>0</v>
      </c>
      <c r="AF201" s="106">
        <v>0</v>
      </c>
      <c r="AG201" s="107">
        <v>0</v>
      </c>
      <c r="AH201" s="105">
        <v>25284.348000000056</v>
      </c>
      <c r="AI201" s="106">
        <v>3542.842841760003</v>
      </c>
      <c r="AJ201" s="107">
        <v>1187.6666413200005</v>
      </c>
      <c r="AK201" s="105">
        <v>14642.616000000013</v>
      </c>
      <c r="AL201" s="106">
        <v>2051.7233539199974</v>
      </c>
      <c r="AM201" s="107">
        <v>242.68255548000045</v>
      </c>
      <c r="AN201" s="119">
        <v>52913.83199999998</v>
      </c>
      <c r="AO201" s="118">
        <v>7414.29</v>
      </c>
      <c r="AP201" s="107">
        <v>2195.9640448799996</v>
      </c>
      <c r="AQ201" s="119">
        <v>94486.392000000065</v>
      </c>
      <c r="AR201" s="118">
        <v>13239.43</v>
      </c>
      <c r="AS201" s="107">
        <v>984.32210976000124</v>
      </c>
      <c r="AT201" s="119">
        <v>72524.363999999987</v>
      </c>
      <c r="AU201" s="118">
        <v>10162.11</v>
      </c>
      <c r="AV201" s="197">
        <v>-4228.3335603600035</v>
      </c>
      <c r="AW201" s="199"/>
      <c r="AX201" s="87"/>
      <c r="AY201" s="88"/>
      <c r="AZ201" s="200"/>
      <c r="BA201" s="200"/>
      <c r="BB201" s="200"/>
      <c r="BC201" s="200"/>
      <c r="BD201" s="201"/>
      <c r="BE201" s="199"/>
      <c r="BF201" s="199"/>
      <c r="BG201" s="199"/>
      <c r="BH201" s="199"/>
    </row>
    <row r="202" spans="1:60" x14ac:dyDescent="0.35">
      <c r="A202" s="13">
        <v>194</v>
      </c>
      <c r="B202" s="112" t="s">
        <v>131</v>
      </c>
      <c r="C202" s="103">
        <v>284</v>
      </c>
      <c r="D202" s="71">
        <v>0.40150000000000002</v>
      </c>
      <c r="E202" s="71" t="s">
        <v>346</v>
      </c>
      <c r="F202" s="59">
        <v>36929</v>
      </c>
      <c r="G202" s="59">
        <v>39508</v>
      </c>
      <c r="H202" s="73" t="s">
        <v>531</v>
      </c>
      <c r="I202" s="57">
        <f t="shared" si="41"/>
        <v>620756.44439999992</v>
      </c>
      <c r="J202" s="15">
        <f t="shared" si="42"/>
        <v>85751.300058079985</v>
      </c>
      <c r="K202" s="16">
        <f t="shared" si="44"/>
        <v>0.13814000777867719</v>
      </c>
      <c r="L202" s="17">
        <f t="shared" si="43"/>
        <v>23622.693684143997</v>
      </c>
      <c r="M202" s="105">
        <v>59417.098799999956</v>
      </c>
      <c r="N202" s="106">
        <v>8207.8780282319949</v>
      </c>
      <c r="O202" s="107">
        <v>5097.0191862360007</v>
      </c>
      <c r="P202" s="105">
        <v>33013.627199999981</v>
      </c>
      <c r="Q202" s="106">
        <v>4560.5024614080003</v>
      </c>
      <c r="R202" s="107">
        <v>2780.1418096560028</v>
      </c>
      <c r="S202" s="105">
        <v>78253.789199999985</v>
      </c>
      <c r="T202" s="106">
        <v>10809.978440087987</v>
      </c>
      <c r="U202" s="107">
        <v>7366.1228110679931</v>
      </c>
      <c r="V202" s="105">
        <v>46901.995199999968</v>
      </c>
      <c r="W202" s="106">
        <v>6479.0416169280015</v>
      </c>
      <c r="X202" s="107">
        <v>4522.022224907997</v>
      </c>
      <c r="Y202" s="105">
        <v>23288.340000000004</v>
      </c>
      <c r="Z202" s="106">
        <v>3217.0512876000007</v>
      </c>
      <c r="AA202" s="107">
        <v>2100.9825931200003</v>
      </c>
      <c r="AB202" s="105">
        <v>4699.7303999999995</v>
      </c>
      <c r="AC202" s="106">
        <v>649.220757456</v>
      </c>
      <c r="AD202" s="107">
        <v>321.49212973200008</v>
      </c>
      <c r="AE202" s="105">
        <v>1732.7580000000007</v>
      </c>
      <c r="AF202" s="106">
        <v>239.36319012000004</v>
      </c>
      <c r="AG202" s="107">
        <v>84.825550008000079</v>
      </c>
      <c r="AH202" s="105">
        <v>33540.819599999966</v>
      </c>
      <c r="AI202" s="106">
        <v>4633.3288195439964</v>
      </c>
      <c r="AJ202" s="107">
        <v>1507.2871598879997</v>
      </c>
      <c r="AK202" s="105">
        <v>18292.713599999977</v>
      </c>
      <c r="AL202" s="106">
        <v>2526.9554567040018</v>
      </c>
      <c r="AM202" s="107">
        <v>320.14565193599935</v>
      </c>
      <c r="AN202" s="119">
        <v>80702.223599999998</v>
      </c>
      <c r="AO202" s="118">
        <v>11148.21</v>
      </c>
      <c r="AP202" s="107">
        <v>3373.0598711400003</v>
      </c>
      <c r="AQ202" s="119">
        <v>147080.80080000008</v>
      </c>
      <c r="AR202" s="118">
        <v>20317.740000000002</v>
      </c>
      <c r="AS202" s="107">
        <v>1370.038886591999</v>
      </c>
      <c r="AT202" s="119">
        <v>93832.54800000001</v>
      </c>
      <c r="AU202" s="118">
        <v>12962.03</v>
      </c>
      <c r="AV202" s="197">
        <v>-5220.4441901399987</v>
      </c>
      <c r="AW202" s="199"/>
      <c r="AX202" s="87"/>
      <c r="AY202" s="88"/>
      <c r="AZ202" s="200"/>
      <c r="BA202" s="200"/>
      <c r="BB202" s="200"/>
      <c r="BC202" s="200"/>
      <c r="BD202" s="201"/>
      <c r="BE202" s="199"/>
      <c r="BF202" s="199"/>
      <c r="BG202" s="199"/>
      <c r="BH202" s="199"/>
    </row>
    <row r="203" spans="1:60" x14ac:dyDescent="0.35">
      <c r="A203" s="7">
        <v>195</v>
      </c>
      <c r="B203" s="112" t="s">
        <v>132</v>
      </c>
      <c r="C203" s="103">
        <v>287</v>
      </c>
      <c r="D203" s="71">
        <v>5.1999999999999998E-2</v>
      </c>
      <c r="E203" s="71" t="s">
        <v>346</v>
      </c>
      <c r="F203" s="59">
        <v>36410</v>
      </c>
      <c r="G203" s="59">
        <v>39508</v>
      </c>
      <c r="H203" s="73" t="s">
        <v>532</v>
      </c>
      <c r="I203" s="57">
        <f t="shared" si="41"/>
        <v>94439.561999999976</v>
      </c>
      <c r="J203" s="15">
        <f t="shared" si="42"/>
        <v>14895.954599591998</v>
      </c>
      <c r="K203" s="16">
        <f t="shared" si="44"/>
        <v>0.15773002631664049</v>
      </c>
      <c r="L203" s="17">
        <f t="shared" si="43"/>
        <v>5788.1574259410008</v>
      </c>
      <c r="M203" s="105">
        <v>8033.7591000000075</v>
      </c>
      <c r="N203" s="106">
        <v>1267.1648228430001</v>
      </c>
      <c r="O203" s="107">
        <v>842.57497680899939</v>
      </c>
      <c r="P203" s="105">
        <v>6085.9976999999881</v>
      </c>
      <c r="Q203" s="106">
        <v>959.94441722099953</v>
      </c>
      <c r="R203" s="107">
        <v>635.88092849400084</v>
      </c>
      <c r="S203" s="105">
        <v>11650.313399999988</v>
      </c>
      <c r="T203" s="106">
        <v>1837.603932582</v>
      </c>
      <c r="U203" s="107">
        <v>1333.6927605000012</v>
      </c>
      <c r="V203" s="105">
        <v>7458.0561000000034</v>
      </c>
      <c r="W203" s="106">
        <v>1176.3591886529996</v>
      </c>
      <c r="X203" s="107">
        <v>866.68484010899988</v>
      </c>
      <c r="Y203" s="105">
        <v>5358.0048000000043</v>
      </c>
      <c r="Z203" s="106">
        <v>845.11809710400053</v>
      </c>
      <c r="AA203" s="107">
        <v>586.72649929199918</v>
      </c>
      <c r="AB203" s="105">
        <v>2005.7946000000009</v>
      </c>
      <c r="AC203" s="106">
        <v>316.37398225799978</v>
      </c>
      <c r="AD203" s="107">
        <v>171.50637659099993</v>
      </c>
      <c r="AE203" s="105">
        <v>1396.3154999999995</v>
      </c>
      <c r="AF203" s="106">
        <v>220.24084381500003</v>
      </c>
      <c r="AG203" s="107">
        <v>93.761043401999984</v>
      </c>
      <c r="AH203" s="105">
        <v>7786.2843000000021</v>
      </c>
      <c r="AI203" s="106">
        <v>1228.1306226389988</v>
      </c>
      <c r="AJ203" s="107">
        <v>537.70275437700002</v>
      </c>
      <c r="AK203" s="105">
        <v>2830.5249000000013</v>
      </c>
      <c r="AL203" s="106">
        <v>446.45869247699994</v>
      </c>
      <c r="AM203" s="107">
        <v>109.3624591559999</v>
      </c>
      <c r="AN203" s="119">
        <v>9399.7847999999976</v>
      </c>
      <c r="AO203" s="118">
        <v>1482.63</v>
      </c>
      <c r="AP203" s="107">
        <v>575.76763816200014</v>
      </c>
      <c r="AQ203" s="119">
        <v>18089.973299999998</v>
      </c>
      <c r="AR203" s="118">
        <v>2853.33</v>
      </c>
      <c r="AS203" s="107">
        <v>546.07342593899989</v>
      </c>
      <c r="AT203" s="119">
        <v>14344.753499999993</v>
      </c>
      <c r="AU203" s="118">
        <v>2262.6</v>
      </c>
      <c r="AV203" s="197">
        <v>-511.57627689000037</v>
      </c>
      <c r="AW203" s="199"/>
      <c r="AX203" s="87"/>
      <c r="AY203" s="88"/>
      <c r="AZ203" s="200"/>
      <c r="BA203" s="200"/>
      <c r="BB203" s="200"/>
      <c r="BC203" s="200"/>
      <c r="BD203" s="201"/>
      <c r="BE203" s="199"/>
      <c r="BF203" s="199"/>
      <c r="BG203" s="199"/>
      <c r="BH203" s="199"/>
    </row>
    <row r="204" spans="1:60" x14ac:dyDescent="0.35">
      <c r="A204" s="7">
        <v>196</v>
      </c>
      <c r="B204" s="112" t="s">
        <v>133</v>
      </c>
      <c r="C204" s="103">
        <v>285</v>
      </c>
      <c r="D204" s="71">
        <v>0.16200000000000001</v>
      </c>
      <c r="E204" s="71" t="s">
        <v>346</v>
      </c>
      <c r="F204" s="59">
        <v>37449</v>
      </c>
      <c r="G204" s="59">
        <v>39508</v>
      </c>
      <c r="H204" s="73" t="s">
        <v>533</v>
      </c>
      <c r="I204" s="57">
        <f t="shared" ref="I204:I217" si="45">M204+P204+S204+V204+Y204+AB204+AE204+AH204+AK204+AN204+AQ204+AT204</f>
        <v>117597.549</v>
      </c>
      <c r="J204" s="15">
        <f t="shared" ref="J204:J217" si="46">N204+Q204+T204+W204+Z204+AC204+AF204+AI204+AL204+AO204+AR204+AU204</f>
        <v>17979.485256199998</v>
      </c>
      <c r="K204" s="16">
        <f t="shared" ref="K204" si="47">J204/I204</f>
        <v>0.15288996589716336</v>
      </c>
      <c r="L204" s="17">
        <f t="shared" ref="L204:L217" si="48">O204+R204+U204+X204+AA204+AD204+AG204+AJ204+AM204+AP204+AS204+AV204</f>
        <v>6776.3494971779974</v>
      </c>
      <c r="M204" s="105">
        <v>9869.4450000000124</v>
      </c>
      <c r="N204" s="106">
        <v>1508.9394460499996</v>
      </c>
      <c r="O204" s="107">
        <v>974.8560845640003</v>
      </c>
      <c r="P204" s="105">
        <v>9512.9466000000066</v>
      </c>
      <c r="Q204" s="106">
        <v>1454.4344056739983</v>
      </c>
      <c r="R204" s="107">
        <v>932.56691660399986</v>
      </c>
      <c r="S204" s="105">
        <v>32039.166000000001</v>
      </c>
      <c r="T204" s="106">
        <v>4898.4680897400003</v>
      </c>
      <c r="U204" s="107">
        <v>3463.476662946</v>
      </c>
      <c r="V204" s="105">
        <v>11838.300600000004</v>
      </c>
      <c r="W204" s="106">
        <v>1809.9577787339986</v>
      </c>
      <c r="X204" s="107">
        <v>1329.2963793900001</v>
      </c>
      <c r="Y204" s="105">
        <v>11705.240399999997</v>
      </c>
      <c r="Z204" s="106">
        <v>1789.6142047560004</v>
      </c>
      <c r="AA204" s="107">
        <v>1196.1685831979994</v>
      </c>
      <c r="AB204" s="105">
        <v>2289.8345999999992</v>
      </c>
      <c r="AC204" s="106">
        <v>350.0928119940001</v>
      </c>
      <c r="AD204" s="107">
        <v>181.66364662799995</v>
      </c>
      <c r="AE204" s="105">
        <v>549.21360000000016</v>
      </c>
      <c r="AF204" s="106">
        <v>83.969267303999956</v>
      </c>
      <c r="AG204" s="107">
        <v>33.31664941799999</v>
      </c>
      <c r="AH204" s="105">
        <v>554.60760000000005</v>
      </c>
      <c r="AI204" s="106">
        <v>84.793955963999977</v>
      </c>
      <c r="AJ204" s="107">
        <v>32.640581940000004</v>
      </c>
      <c r="AK204" s="105">
        <v>363.82560000000001</v>
      </c>
      <c r="AL204" s="106">
        <v>55.625295984000005</v>
      </c>
      <c r="AM204" s="107">
        <v>14.230644599999993</v>
      </c>
      <c r="AN204" s="119">
        <v>390.75959999999998</v>
      </c>
      <c r="AO204" s="118">
        <v>59.74</v>
      </c>
      <c r="AP204" s="107">
        <v>26.562186257999997</v>
      </c>
      <c r="AQ204" s="119">
        <v>12897.155399999994</v>
      </c>
      <c r="AR204" s="118">
        <v>1971.85</v>
      </c>
      <c r="AS204" s="107">
        <v>57.847104689999838</v>
      </c>
      <c r="AT204" s="119">
        <v>25587.053999999989</v>
      </c>
      <c r="AU204" s="118">
        <v>3912</v>
      </c>
      <c r="AV204" s="197">
        <v>-1466.275943058002</v>
      </c>
      <c r="AW204" s="199"/>
      <c r="AX204" s="87"/>
      <c r="AY204" s="88"/>
      <c r="AZ204" s="200"/>
      <c r="BA204" s="200"/>
      <c r="BB204" s="200"/>
      <c r="BC204" s="200"/>
      <c r="BD204" s="201"/>
      <c r="BE204" s="199"/>
      <c r="BF204" s="199"/>
      <c r="BG204" s="199"/>
      <c r="BH204" s="199"/>
    </row>
    <row r="205" spans="1:60" x14ac:dyDescent="0.35">
      <c r="A205" s="13">
        <v>197</v>
      </c>
      <c r="B205" s="112" t="s">
        <v>129</v>
      </c>
      <c r="C205" s="103">
        <v>286</v>
      </c>
      <c r="D205" s="71">
        <v>7.4999999999999997E-2</v>
      </c>
      <c r="E205" s="71" t="s">
        <v>346</v>
      </c>
      <c r="F205" s="59">
        <v>37518</v>
      </c>
      <c r="G205" s="59">
        <v>39508</v>
      </c>
      <c r="H205" s="73" t="s">
        <v>534</v>
      </c>
      <c r="I205" s="57">
        <f t="shared" si="45"/>
        <v>66138.14009999999</v>
      </c>
      <c r="J205" s="15">
        <f t="shared" si="46"/>
        <v>10431.974081458997</v>
      </c>
      <c r="K205" s="16">
        <f t="shared" si="44"/>
        <v>0.15773007928082028</v>
      </c>
      <c r="L205" s="17">
        <f t="shared" si="48"/>
        <v>4096.8447709410011</v>
      </c>
      <c r="M205" s="105">
        <v>6101.5343999999996</v>
      </c>
      <c r="N205" s="106">
        <v>962.39502091199972</v>
      </c>
      <c r="O205" s="107">
        <v>641.33486106600071</v>
      </c>
      <c r="P205" s="105">
        <v>4608.8382000000074</v>
      </c>
      <c r="Q205" s="106">
        <v>726.95204928599958</v>
      </c>
      <c r="R205" s="107">
        <v>470.53606358399992</v>
      </c>
      <c r="S205" s="105">
        <v>8468.9186999999929</v>
      </c>
      <c r="T205" s="106">
        <v>1335.8025465509995</v>
      </c>
      <c r="U205" s="107">
        <v>965.18741127900057</v>
      </c>
      <c r="V205" s="105">
        <v>5639.333099999998</v>
      </c>
      <c r="W205" s="106">
        <v>889.49200986299991</v>
      </c>
      <c r="X205" s="107">
        <v>653.45889538500012</v>
      </c>
      <c r="Y205" s="105">
        <v>4175.8845000000038</v>
      </c>
      <c r="Z205" s="106">
        <v>658.66226218499969</v>
      </c>
      <c r="AA205" s="107">
        <v>452.6063185199996</v>
      </c>
      <c r="AB205" s="105">
        <v>1717.6764000000005</v>
      </c>
      <c r="AC205" s="106">
        <v>270.92909857199993</v>
      </c>
      <c r="AD205" s="107">
        <v>149.83721230500007</v>
      </c>
      <c r="AE205" s="105">
        <v>853.42379999999969</v>
      </c>
      <c r="AF205" s="106">
        <v>134.61053597399999</v>
      </c>
      <c r="AG205" s="107">
        <v>62.30606798100002</v>
      </c>
      <c r="AH205" s="105">
        <v>5699.6516999999922</v>
      </c>
      <c r="AI205" s="106">
        <v>899.00606264099986</v>
      </c>
      <c r="AJ205" s="107">
        <v>378.02661660600035</v>
      </c>
      <c r="AK205" s="105">
        <v>2756.2574999999983</v>
      </c>
      <c r="AL205" s="106">
        <v>434.74449547500012</v>
      </c>
      <c r="AM205" s="107">
        <v>106.11307382099996</v>
      </c>
      <c r="AN205" s="119">
        <v>5365.0395000000035</v>
      </c>
      <c r="AO205" s="118">
        <v>846.23</v>
      </c>
      <c r="AP205" s="107">
        <v>303.41573639700016</v>
      </c>
      <c r="AQ205" s="119">
        <v>11192.643899999995</v>
      </c>
      <c r="AR205" s="118">
        <v>1765.42</v>
      </c>
      <c r="AS205" s="107">
        <v>345.99988187699967</v>
      </c>
      <c r="AT205" s="119">
        <v>9558.9383999999973</v>
      </c>
      <c r="AU205" s="118">
        <v>1507.73</v>
      </c>
      <c r="AV205" s="197">
        <v>-431.97736788000009</v>
      </c>
      <c r="AW205" s="199"/>
      <c r="AX205" s="87"/>
      <c r="AY205" s="88"/>
      <c r="AZ205" s="200"/>
      <c r="BA205" s="200"/>
      <c r="BB205" s="200"/>
      <c r="BC205" s="200"/>
      <c r="BD205" s="201"/>
      <c r="BE205" s="199"/>
      <c r="BF205" s="199"/>
      <c r="BG205" s="199"/>
      <c r="BH205" s="199"/>
    </row>
    <row r="206" spans="1:60" x14ac:dyDescent="0.35">
      <c r="A206" s="7">
        <v>198</v>
      </c>
      <c r="B206" s="112" t="s">
        <v>134</v>
      </c>
      <c r="C206" s="103">
        <v>282</v>
      </c>
      <c r="D206" s="71">
        <v>9.6000000000000002E-2</v>
      </c>
      <c r="E206" s="71" t="s">
        <v>346</v>
      </c>
      <c r="F206" s="59">
        <v>36237</v>
      </c>
      <c r="G206" s="59">
        <v>39508</v>
      </c>
      <c r="H206" s="73" t="s">
        <v>535</v>
      </c>
      <c r="I206" s="57">
        <f t="shared" si="45"/>
        <v>113006.64320000002</v>
      </c>
      <c r="J206" s="15">
        <f t="shared" si="46"/>
        <v>17694.579671528001</v>
      </c>
      <c r="K206" s="16">
        <f t="shared" si="44"/>
        <v>0.1565799953920585</v>
      </c>
      <c r="L206" s="17">
        <f t="shared" si="48"/>
        <v>6790.8818565000029</v>
      </c>
      <c r="M206" s="105">
        <v>9680.2676000000065</v>
      </c>
      <c r="N206" s="106">
        <v>1515.736300808001</v>
      </c>
      <c r="O206" s="107">
        <v>953.1103566440006</v>
      </c>
      <c r="P206" s="105">
        <v>6617.7948000000051</v>
      </c>
      <c r="Q206" s="106">
        <v>1036.2143097840001</v>
      </c>
      <c r="R206" s="107">
        <v>640.67825847600011</v>
      </c>
      <c r="S206" s="105">
        <v>13678.639199999994</v>
      </c>
      <c r="T206" s="106">
        <v>2141.8013259360009</v>
      </c>
      <c r="U206" s="107">
        <v>1520.7416067399997</v>
      </c>
      <c r="V206" s="105">
        <v>10106.886399999988</v>
      </c>
      <c r="W206" s="106">
        <v>1582.5362725120008</v>
      </c>
      <c r="X206" s="107">
        <v>1114.2700399920006</v>
      </c>
      <c r="Y206" s="105">
        <v>9940.5519999999924</v>
      </c>
      <c r="Z206" s="106">
        <v>1556.4916321599992</v>
      </c>
      <c r="AA206" s="107">
        <v>1057.0228889959999</v>
      </c>
      <c r="AB206" s="105">
        <v>3203.7740000000008</v>
      </c>
      <c r="AC206" s="106">
        <v>501.64693292000015</v>
      </c>
      <c r="AD206" s="107">
        <v>240.37907560400001</v>
      </c>
      <c r="AE206" s="105">
        <v>2599.1116000000006</v>
      </c>
      <c r="AF206" s="106">
        <v>406.96889432799986</v>
      </c>
      <c r="AG206" s="107">
        <v>158.54152400800007</v>
      </c>
      <c r="AH206" s="105">
        <v>8073.9711999999963</v>
      </c>
      <c r="AI206" s="106">
        <v>1264.2224104960005</v>
      </c>
      <c r="AJ206" s="107">
        <v>542.27610235599957</v>
      </c>
      <c r="AK206" s="105">
        <v>4111.4547999999977</v>
      </c>
      <c r="AL206" s="106">
        <v>643.77159258399934</v>
      </c>
      <c r="AM206" s="107">
        <v>116.99895867600007</v>
      </c>
      <c r="AN206" s="119">
        <v>10448.861199999999</v>
      </c>
      <c r="AO206" s="118">
        <v>1636.08</v>
      </c>
      <c r="AP206" s="107">
        <v>532.2250742399998</v>
      </c>
      <c r="AQ206" s="119">
        <v>20420.33360000002</v>
      </c>
      <c r="AR206" s="118">
        <v>3197.42</v>
      </c>
      <c r="AS206" s="107">
        <v>490.67755012000066</v>
      </c>
      <c r="AT206" s="119">
        <v>14124.996800000021</v>
      </c>
      <c r="AU206" s="118">
        <v>2211.69</v>
      </c>
      <c r="AV206" s="197">
        <v>-576.03957935199958</v>
      </c>
      <c r="AW206" s="199"/>
      <c r="AX206" s="87"/>
      <c r="AY206" s="88"/>
      <c r="AZ206" s="200"/>
      <c r="BA206" s="200"/>
      <c r="BB206" s="200"/>
      <c r="BC206" s="200"/>
      <c r="BD206" s="201"/>
      <c r="BE206" s="199"/>
      <c r="BF206" s="199"/>
      <c r="BG206" s="199"/>
      <c r="BH206" s="199"/>
    </row>
    <row r="207" spans="1:60" x14ac:dyDescent="0.35">
      <c r="A207" s="7">
        <v>199</v>
      </c>
      <c r="B207" s="50" t="s">
        <v>135</v>
      </c>
      <c r="C207" s="103">
        <v>288</v>
      </c>
      <c r="D207" s="71">
        <v>0.36</v>
      </c>
      <c r="E207" s="71" t="s">
        <v>346</v>
      </c>
      <c r="F207" s="59">
        <v>35328</v>
      </c>
      <c r="G207" s="59">
        <v>39448</v>
      </c>
      <c r="H207" s="73" t="s">
        <v>536</v>
      </c>
      <c r="I207" s="57">
        <f t="shared" si="45"/>
        <v>1528984.9728000001</v>
      </c>
      <c r="J207" s="15">
        <f t="shared" si="46"/>
        <v>218430.79420560796</v>
      </c>
      <c r="K207" s="16">
        <f t="shared" si="44"/>
        <v>0.14286000064840398</v>
      </c>
      <c r="L207" s="17">
        <f t="shared" si="48"/>
        <v>88014.944329835955</v>
      </c>
      <c r="M207" s="105">
        <v>109162.60920000004</v>
      </c>
      <c r="N207" s="106">
        <v>15594.970350311984</v>
      </c>
      <c r="O207" s="107">
        <v>9959.1265398599971</v>
      </c>
      <c r="P207" s="105">
        <v>80416.381200000003</v>
      </c>
      <c r="Q207" s="106">
        <v>11488.284218232004</v>
      </c>
      <c r="R207" s="107">
        <v>7099.6835178120054</v>
      </c>
      <c r="S207" s="105">
        <v>231251.45159999991</v>
      </c>
      <c r="T207" s="106">
        <v>33036.582375576007</v>
      </c>
      <c r="U207" s="107">
        <v>22982.863719216009</v>
      </c>
      <c r="V207" s="105">
        <v>168121.58039999992</v>
      </c>
      <c r="W207" s="106">
        <v>24017.848975943987</v>
      </c>
      <c r="X207" s="107">
        <v>17223.366379344003</v>
      </c>
      <c r="Y207" s="105">
        <v>225148.37040000022</v>
      </c>
      <c r="Z207" s="106">
        <v>32164.696195344022</v>
      </c>
      <c r="AA207" s="107">
        <v>21181.203144143965</v>
      </c>
      <c r="AB207" s="105">
        <v>107695.05239999993</v>
      </c>
      <c r="AC207" s="106">
        <v>15385.315185864003</v>
      </c>
      <c r="AD207" s="107">
        <v>7645.197861839998</v>
      </c>
      <c r="AE207" s="105">
        <v>23230.31159999999</v>
      </c>
      <c r="AF207" s="106">
        <v>3318.6823151759995</v>
      </c>
      <c r="AG207" s="107">
        <v>1259.9677471680016</v>
      </c>
      <c r="AH207" s="105">
        <v>39378.661199999959</v>
      </c>
      <c r="AI207" s="106">
        <v>5625.6355390320014</v>
      </c>
      <c r="AJ207" s="107">
        <v>2051.1568668239979</v>
      </c>
      <c r="AK207" s="105">
        <v>60927.544799999945</v>
      </c>
      <c r="AL207" s="106">
        <v>8704.1090501279941</v>
      </c>
      <c r="AM207" s="107">
        <v>1282.1879687759995</v>
      </c>
      <c r="AN207" s="119">
        <v>93557.708400000018</v>
      </c>
      <c r="AO207" s="118">
        <v>13365.65</v>
      </c>
      <c r="AP207" s="107">
        <v>4042.7915229360028</v>
      </c>
      <c r="AQ207" s="119">
        <v>213352.90559999991</v>
      </c>
      <c r="AR207" s="118">
        <v>30479.599999999999</v>
      </c>
      <c r="AS207" s="107">
        <v>3812.1455280839982</v>
      </c>
      <c r="AT207" s="119">
        <v>176742.39600000007</v>
      </c>
      <c r="AU207" s="118">
        <v>25249.42</v>
      </c>
      <c r="AV207" s="197">
        <v>-10524.746466168024</v>
      </c>
      <c r="AW207" s="199"/>
      <c r="AX207" s="87"/>
      <c r="AY207" s="88"/>
      <c r="AZ207" s="200"/>
      <c r="BA207" s="200"/>
      <c r="BB207" s="200"/>
      <c r="BC207" s="200"/>
      <c r="BD207" s="201"/>
      <c r="BE207" s="199"/>
      <c r="BF207" s="199"/>
      <c r="BG207" s="199"/>
      <c r="BH207" s="199"/>
    </row>
    <row r="208" spans="1:60" x14ac:dyDescent="0.35">
      <c r="A208" s="13">
        <v>200</v>
      </c>
      <c r="B208" s="50" t="s">
        <v>136</v>
      </c>
      <c r="C208" s="103">
        <v>373</v>
      </c>
      <c r="D208" s="111">
        <v>0.99</v>
      </c>
      <c r="E208" s="62" t="s">
        <v>346</v>
      </c>
      <c r="F208" s="64">
        <v>41751</v>
      </c>
      <c r="G208" s="64">
        <v>41751</v>
      </c>
      <c r="H208" s="73" t="s">
        <v>524</v>
      </c>
      <c r="I208" s="57">
        <f t="shared" si="45"/>
        <v>4625433.0260951985</v>
      </c>
      <c r="J208" s="15">
        <f t="shared" si="46"/>
        <v>687500.00108942087</v>
      </c>
      <c r="K208" s="16">
        <f t="shared" si="44"/>
        <v>0.1486347326208742</v>
      </c>
      <c r="L208" s="17">
        <f t="shared" si="48"/>
        <v>331433.29737139586</v>
      </c>
      <c r="M208" s="105">
        <v>518335.86792000016</v>
      </c>
      <c r="N208" s="106">
        <v>77299.427982909663</v>
      </c>
      <c r="O208" s="107">
        <v>49582.840579113763</v>
      </c>
      <c r="P208" s="105">
        <v>504520.69689840009</v>
      </c>
      <c r="Q208" s="106">
        <v>75239.171528458333</v>
      </c>
      <c r="R208" s="107">
        <v>45397.58340020875</v>
      </c>
      <c r="S208" s="105">
        <v>571807.29623160034</v>
      </c>
      <c r="T208" s="106">
        <v>85273.622087018666</v>
      </c>
      <c r="U208" s="107">
        <v>60857.06379448669</v>
      </c>
      <c r="V208" s="105">
        <v>643690.7939592005</v>
      </c>
      <c r="W208" s="106">
        <v>107979.13068665573</v>
      </c>
      <c r="X208" s="107">
        <v>80029.47012363399</v>
      </c>
      <c r="Y208" s="105">
        <v>680110.7215187999</v>
      </c>
      <c r="Z208" s="106">
        <v>112633.58699054769</v>
      </c>
      <c r="AA208" s="107">
        <v>79739.394042152489</v>
      </c>
      <c r="AB208" s="105">
        <v>447898.48431119986</v>
      </c>
      <c r="AC208" s="106">
        <v>60107.976594562992</v>
      </c>
      <c r="AD208" s="107">
        <v>27638.649359916031</v>
      </c>
      <c r="AE208" s="105">
        <v>61978.581849600312</v>
      </c>
      <c r="AF208" s="106">
        <v>8317.5256842163344</v>
      </c>
      <c r="AG208" s="107">
        <v>2850.6425619668871</v>
      </c>
      <c r="AH208" s="105">
        <v>89734.902472799324</v>
      </c>
      <c r="AI208" s="106">
        <v>12042.423911849753</v>
      </c>
      <c r="AJ208" s="107">
        <v>3916.0283351905578</v>
      </c>
      <c r="AK208" s="105">
        <v>147315.3921251992</v>
      </c>
      <c r="AL208" s="106">
        <v>19769.725623201841</v>
      </c>
      <c r="AM208" s="107">
        <v>1886.8300267567911</v>
      </c>
      <c r="AN208" s="119">
        <v>203985.36</v>
      </c>
      <c r="AO208" s="118">
        <v>27374.84</v>
      </c>
      <c r="AP208" s="107">
        <v>6459.7477637617003</v>
      </c>
      <c r="AQ208" s="119">
        <v>385769.9279616003</v>
      </c>
      <c r="AR208" s="118">
        <v>51770.32</v>
      </c>
      <c r="AS208" s="107">
        <v>1074.7030422186222</v>
      </c>
      <c r="AT208" s="119">
        <v>370285.00084679929</v>
      </c>
      <c r="AU208" s="118">
        <v>49692.25</v>
      </c>
      <c r="AV208" s="197">
        <v>-27999.655658010499</v>
      </c>
      <c r="AW208" s="199"/>
      <c r="AX208" s="87"/>
      <c r="AY208" s="88"/>
      <c r="AZ208" s="200"/>
      <c r="BA208" s="200"/>
      <c r="BB208" s="200"/>
      <c r="BC208" s="200"/>
      <c r="BD208" s="201"/>
      <c r="BE208" s="199"/>
      <c r="BF208" s="199"/>
      <c r="BG208" s="199"/>
      <c r="BH208" s="199"/>
    </row>
    <row r="209" spans="1:60" x14ac:dyDescent="0.35">
      <c r="A209" s="175">
        <v>201</v>
      </c>
      <c r="B209" s="112" t="s">
        <v>137</v>
      </c>
      <c r="C209" s="113">
        <v>301</v>
      </c>
      <c r="D209" s="71">
        <v>5.1999999999999998E-2</v>
      </c>
      <c r="E209" s="71" t="s">
        <v>346</v>
      </c>
      <c r="F209" s="59">
        <v>36222</v>
      </c>
      <c r="G209" s="59">
        <v>39387</v>
      </c>
      <c r="H209" s="73" t="s">
        <v>537</v>
      </c>
      <c r="I209" s="57">
        <f t="shared" si="45"/>
        <v>109810.93249999994</v>
      </c>
      <c r="J209" s="15">
        <f t="shared" si="46"/>
        <v>17320.475960917</v>
      </c>
      <c r="K209" s="16">
        <f t="shared" si="44"/>
        <v>0.15772997794110355</v>
      </c>
      <c r="L209" s="17">
        <f t="shared" si="48"/>
        <v>6899.862739391001</v>
      </c>
      <c r="M209" s="105">
        <v>10113.834500000001</v>
      </c>
      <c r="N209" s="106">
        <v>1595.2551156849993</v>
      </c>
      <c r="O209" s="107">
        <v>1070.8481343929989</v>
      </c>
      <c r="P209" s="105">
        <v>9620.8701000000019</v>
      </c>
      <c r="Q209" s="106">
        <v>1517.499840873</v>
      </c>
      <c r="R209" s="107">
        <v>995.62275025200063</v>
      </c>
      <c r="S209" s="105">
        <v>25237.594599999979</v>
      </c>
      <c r="T209" s="106">
        <v>3980.7257962580015</v>
      </c>
      <c r="U209" s="107">
        <v>2886.3763705160009</v>
      </c>
      <c r="V209" s="105">
        <v>8731.1918000000042</v>
      </c>
      <c r="W209" s="106">
        <v>1377.1708826140007</v>
      </c>
      <c r="X209" s="107">
        <v>1033.3666680940003</v>
      </c>
      <c r="Y209" s="105">
        <v>6143.724299999998</v>
      </c>
      <c r="Z209" s="106">
        <v>969.04963383899997</v>
      </c>
      <c r="AA209" s="107">
        <v>652.08589846400014</v>
      </c>
      <c r="AB209" s="105">
        <v>837.79040000000032</v>
      </c>
      <c r="AC209" s="106">
        <v>132.14467979200001</v>
      </c>
      <c r="AD209" s="107">
        <v>78.353868006000013</v>
      </c>
      <c r="AE209" s="105">
        <v>0</v>
      </c>
      <c r="AF209" s="106">
        <v>0</v>
      </c>
      <c r="AG209" s="107">
        <v>0</v>
      </c>
      <c r="AH209" s="105">
        <v>1235.9027000000001</v>
      </c>
      <c r="AI209" s="106">
        <v>194.93893287100011</v>
      </c>
      <c r="AJ209" s="107">
        <v>76.430376189000043</v>
      </c>
      <c r="AK209" s="105">
        <v>822.04449999999997</v>
      </c>
      <c r="AL209" s="106">
        <v>129.66107898499999</v>
      </c>
      <c r="AM209" s="107">
        <v>35.879120128000025</v>
      </c>
      <c r="AN209" s="119">
        <v>7080.4357000000027</v>
      </c>
      <c r="AO209" s="118">
        <v>1116.8</v>
      </c>
      <c r="AP209" s="107">
        <v>484.49595742800051</v>
      </c>
      <c r="AQ209" s="119">
        <v>20931.620699999981</v>
      </c>
      <c r="AR209" s="118">
        <v>3301.54</v>
      </c>
      <c r="AS209" s="107">
        <v>578.16651422200016</v>
      </c>
      <c r="AT209" s="119">
        <v>19055.923199999983</v>
      </c>
      <c r="AU209" s="118">
        <v>3005.69</v>
      </c>
      <c r="AV209" s="197">
        <v>-991.7629183009999</v>
      </c>
      <c r="AW209" s="199"/>
      <c r="AX209" s="87"/>
      <c r="AY209" s="88"/>
      <c r="AZ209" s="200"/>
      <c r="BA209" s="200"/>
      <c r="BB209" s="200"/>
      <c r="BC209" s="200"/>
      <c r="BD209" s="201"/>
      <c r="BE209" s="199"/>
      <c r="BF209" s="199"/>
      <c r="BG209" s="199"/>
      <c r="BH209" s="199"/>
    </row>
    <row r="210" spans="1:60" x14ac:dyDescent="0.35">
      <c r="A210" s="175">
        <v>202</v>
      </c>
      <c r="B210" s="112" t="s">
        <v>138</v>
      </c>
      <c r="C210" s="113">
        <v>302</v>
      </c>
      <c r="D210" s="71">
        <v>0.17499999999999999</v>
      </c>
      <c r="E210" s="71" t="s">
        <v>346</v>
      </c>
      <c r="F210" s="59">
        <v>36992</v>
      </c>
      <c r="G210" s="59">
        <v>39508</v>
      </c>
      <c r="H210" s="73" t="s">
        <v>538</v>
      </c>
      <c r="I210" s="57">
        <f t="shared" si="45"/>
        <v>424068.07890307996</v>
      </c>
      <c r="J210" s="15">
        <f t="shared" si="46"/>
        <v>60298.238296220588</v>
      </c>
      <c r="K210" s="16">
        <f t="shared" si="44"/>
        <v>0.14218999565397999</v>
      </c>
      <c r="L210" s="17">
        <f t="shared" si="48"/>
        <v>22853.401913382979</v>
      </c>
      <c r="M210" s="105">
        <v>39340.963957679996</v>
      </c>
      <c r="N210" s="106">
        <v>5593.8916651425188</v>
      </c>
      <c r="O210" s="107">
        <v>3556.9304146615805</v>
      </c>
      <c r="P210" s="105">
        <v>25729.835681199984</v>
      </c>
      <c r="Q210" s="106">
        <v>3658.5253355098284</v>
      </c>
      <c r="R210" s="107">
        <v>2130.2947219684343</v>
      </c>
      <c r="S210" s="105">
        <v>46412.782822239969</v>
      </c>
      <c r="T210" s="106">
        <v>6599.4335894942997</v>
      </c>
      <c r="U210" s="107">
        <v>4584.6513891898348</v>
      </c>
      <c r="V210" s="105">
        <v>41970.614349680043</v>
      </c>
      <c r="W210" s="106">
        <v>5967.8016543809945</v>
      </c>
      <c r="X210" s="107">
        <v>4209.8740451661488</v>
      </c>
      <c r="Y210" s="105">
        <v>49236.210636240023</v>
      </c>
      <c r="Z210" s="106">
        <v>7000.8967903669618</v>
      </c>
      <c r="AA210" s="107">
        <v>4584.0864585760564</v>
      </c>
      <c r="AB210" s="105">
        <v>23887.582903280007</v>
      </c>
      <c r="AC210" s="106">
        <v>3396.5754130173809</v>
      </c>
      <c r="AD210" s="107">
        <v>1635.8724511542111</v>
      </c>
      <c r="AE210" s="105">
        <v>9765.244557040005</v>
      </c>
      <c r="AF210" s="106">
        <v>1388.5201235655175</v>
      </c>
      <c r="AG210" s="107">
        <v>528.21625785471213</v>
      </c>
      <c r="AH210" s="105">
        <v>21897.717953360014</v>
      </c>
      <c r="AI210" s="106">
        <v>3113.6365157882565</v>
      </c>
      <c r="AJ210" s="107">
        <v>1112.4069617537446</v>
      </c>
      <c r="AK210" s="105">
        <v>30628.50558375999</v>
      </c>
      <c r="AL210" s="106">
        <v>4355.0672089548325</v>
      </c>
      <c r="AM210" s="107">
        <v>708.18065216676166</v>
      </c>
      <c r="AN210" s="119">
        <v>26158.952079319981</v>
      </c>
      <c r="AO210" s="118">
        <v>3719.54</v>
      </c>
      <c r="AP210" s="107">
        <v>1042.750723261898</v>
      </c>
      <c r="AQ210" s="119">
        <v>68346.987456639981</v>
      </c>
      <c r="AR210" s="118">
        <v>9718.26</v>
      </c>
      <c r="AS210" s="107">
        <v>1188.8848331441509</v>
      </c>
      <c r="AT210" s="119">
        <v>40692.680922639971</v>
      </c>
      <c r="AU210" s="118">
        <v>5786.09</v>
      </c>
      <c r="AV210" s="197">
        <v>-2428.7469955145543</v>
      </c>
      <c r="AW210" s="199"/>
      <c r="AX210" s="87"/>
      <c r="AY210" s="88"/>
      <c r="AZ210" s="200"/>
      <c r="BA210" s="200"/>
      <c r="BB210" s="200"/>
      <c r="BC210" s="200"/>
      <c r="BD210" s="201"/>
      <c r="BE210" s="199"/>
      <c r="BF210" s="199"/>
      <c r="BG210" s="199"/>
      <c r="BH210" s="199"/>
    </row>
    <row r="211" spans="1:60" x14ac:dyDescent="0.35">
      <c r="A211" s="167">
        <v>203</v>
      </c>
      <c r="B211" s="112" t="s">
        <v>321</v>
      </c>
      <c r="C211" s="113">
        <v>303</v>
      </c>
      <c r="D211" s="71">
        <v>1.8499999999999999E-2</v>
      </c>
      <c r="E211" s="71" t="s">
        <v>346</v>
      </c>
      <c r="F211" s="59">
        <v>39993</v>
      </c>
      <c r="G211" s="59">
        <v>40057</v>
      </c>
      <c r="H211" s="73" t="s">
        <v>539</v>
      </c>
      <c r="I211" s="57">
        <f t="shared" si="45"/>
        <v>28606.725000000002</v>
      </c>
      <c r="J211" s="15">
        <f t="shared" si="46"/>
        <v>4512.1377077500028</v>
      </c>
      <c r="K211" s="16">
        <f t="shared" si="44"/>
        <v>0.15772996411682927</v>
      </c>
      <c r="L211" s="17">
        <f t="shared" si="48"/>
        <v>1770.79641975</v>
      </c>
      <c r="M211" s="105">
        <v>2218.3999999999987</v>
      </c>
      <c r="N211" s="106">
        <v>349.90823200000005</v>
      </c>
      <c r="O211" s="107">
        <v>229.92829899999998</v>
      </c>
      <c r="P211" s="105">
        <v>2155.3750000000041</v>
      </c>
      <c r="Q211" s="106">
        <v>339.96729875</v>
      </c>
      <c r="R211" s="107">
        <v>221.47152675000004</v>
      </c>
      <c r="S211" s="105">
        <v>3278.5750000000021</v>
      </c>
      <c r="T211" s="106">
        <v>517.12963475000163</v>
      </c>
      <c r="U211" s="107">
        <v>373.23687825000002</v>
      </c>
      <c r="V211" s="105">
        <v>2180.7000000000003</v>
      </c>
      <c r="W211" s="106">
        <v>343.9618109999999</v>
      </c>
      <c r="X211" s="107">
        <v>247.43087924999998</v>
      </c>
      <c r="Y211" s="105">
        <v>2173.4999999999973</v>
      </c>
      <c r="Z211" s="106">
        <v>342.82615500000026</v>
      </c>
      <c r="AA211" s="107">
        <v>237.75074525000008</v>
      </c>
      <c r="AB211" s="105">
        <v>1254.1000000000001</v>
      </c>
      <c r="AC211" s="106">
        <v>197.80919300000014</v>
      </c>
      <c r="AD211" s="107">
        <v>103.66965400000001</v>
      </c>
      <c r="AE211" s="105">
        <v>816.35000000000036</v>
      </c>
      <c r="AF211" s="106">
        <v>128.76288549999995</v>
      </c>
      <c r="AG211" s="107">
        <v>58.67508449999999</v>
      </c>
      <c r="AH211" s="105">
        <v>2808.5500000000015</v>
      </c>
      <c r="AI211" s="106">
        <v>442.99259150000012</v>
      </c>
      <c r="AJ211" s="107">
        <v>194.94261124999991</v>
      </c>
      <c r="AK211" s="105">
        <v>1903.1249999999984</v>
      </c>
      <c r="AL211" s="106">
        <v>300.17990625000022</v>
      </c>
      <c r="AM211" s="107">
        <v>66.26450100000001</v>
      </c>
      <c r="AN211" s="119">
        <v>2138.3000000000006</v>
      </c>
      <c r="AO211" s="118">
        <v>337.27</v>
      </c>
      <c r="AP211" s="107">
        <v>117.54073224999993</v>
      </c>
      <c r="AQ211" s="119">
        <v>3829.25</v>
      </c>
      <c r="AR211" s="118">
        <v>603.99</v>
      </c>
      <c r="AS211" s="107">
        <v>111.16662449999991</v>
      </c>
      <c r="AT211" s="119">
        <v>3850.4999999999968</v>
      </c>
      <c r="AU211" s="118">
        <v>607.34</v>
      </c>
      <c r="AV211" s="197">
        <v>-191.28111624999985</v>
      </c>
      <c r="AW211" s="199"/>
      <c r="AX211" s="87"/>
      <c r="AY211" s="88"/>
      <c r="AZ211" s="200"/>
      <c r="BA211" s="200"/>
      <c r="BB211" s="200"/>
      <c r="BC211" s="200"/>
      <c r="BD211" s="201"/>
      <c r="BE211" s="199"/>
      <c r="BF211" s="199"/>
      <c r="BG211" s="199"/>
      <c r="BH211" s="199"/>
    </row>
    <row r="212" spans="1:60" x14ac:dyDescent="0.35">
      <c r="A212" s="175">
        <v>204</v>
      </c>
      <c r="B212" s="112" t="s">
        <v>218</v>
      </c>
      <c r="C212" s="113">
        <v>325</v>
      </c>
      <c r="D212" s="71">
        <v>5.5E-2</v>
      </c>
      <c r="E212" s="71" t="s">
        <v>346</v>
      </c>
      <c r="F212" s="59">
        <v>37480</v>
      </c>
      <c r="G212" s="59">
        <v>40026</v>
      </c>
      <c r="H212" s="73" t="s">
        <v>194</v>
      </c>
      <c r="I212" s="57">
        <f t="shared" si="45"/>
        <v>106997.68469999997</v>
      </c>
      <c r="J212" s="15">
        <f t="shared" si="46"/>
        <v>15623.194028065987</v>
      </c>
      <c r="K212" s="16">
        <f t="shared" si="44"/>
        <v>0.14601431864502756</v>
      </c>
      <c r="L212" s="17">
        <f t="shared" si="48"/>
        <v>8775.8319251190005</v>
      </c>
      <c r="M212" s="105">
        <v>14135.469299999988</v>
      </c>
      <c r="N212" s="106">
        <v>2229.5875726889985</v>
      </c>
      <c r="O212" s="107">
        <v>1486.2151103759993</v>
      </c>
      <c r="P212" s="105">
        <v>10492.628399999998</v>
      </c>
      <c r="Q212" s="106">
        <v>1655.0022775319994</v>
      </c>
      <c r="R212" s="107">
        <v>1006.9624943969995</v>
      </c>
      <c r="S212" s="105">
        <v>14057.471099999999</v>
      </c>
      <c r="T212" s="106">
        <v>2217.2849166030001</v>
      </c>
      <c r="U212" s="107">
        <v>1625.9548894770001</v>
      </c>
      <c r="V212" s="105">
        <v>15367.951799999988</v>
      </c>
      <c r="W212" s="106">
        <v>2423.9870374139978</v>
      </c>
      <c r="X212" s="107">
        <v>1752.8672200200015</v>
      </c>
      <c r="Y212" s="105">
        <v>16153.129500000005</v>
      </c>
      <c r="Z212" s="106">
        <v>2547.8331160349981</v>
      </c>
      <c r="AA212" s="107">
        <v>1765.7770240109987</v>
      </c>
      <c r="AB212" s="105">
        <v>9421.433400000009</v>
      </c>
      <c r="AC212" s="106">
        <v>1486.0426901819981</v>
      </c>
      <c r="AD212" s="107">
        <v>803.20661265899957</v>
      </c>
      <c r="AE212" s="105">
        <v>1545.4491000000003</v>
      </c>
      <c r="AF212" s="106">
        <v>243.76368654299984</v>
      </c>
      <c r="AG212" s="107">
        <v>98.766484964999947</v>
      </c>
      <c r="AH212" s="105">
        <v>6332.9069999999992</v>
      </c>
      <c r="AI212" s="106">
        <v>998.88942110999994</v>
      </c>
      <c r="AJ212" s="107">
        <v>425.53955587499985</v>
      </c>
      <c r="AK212" s="105">
        <v>6754.2845999999981</v>
      </c>
      <c r="AL212" s="106">
        <v>1065.3533099579997</v>
      </c>
      <c r="AM212" s="107">
        <v>236.3934476550001</v>
      </c>
      <c r="AN212" s="119">
        <v>6568.1010000000006</v>
      </c>
      <c r="AO212" s="118">
        <v>1035.99</v>
      </c>
      <c r="AP212" s="107">
        <v>361.4570324579999</v>
      </c>
      <c r="AQ212" s="119">
        <v>6168.8594999999959</v>
      </c>
      <c r="AR212" s="118">
        <v>973.01</v>
      </c>
      <c r="AS212" s="107">
        <v>466.24205322599983</v>
      </c>
      <c r="AT212" s="119">
        <v>0</v>
      </c>
      <c r="AU212" s="118">
        <v>-1253.55</v>
      </c>
      <c r="AV212" s="197">
        <v>-1253.55</v>
      </c>
      <c r="AW212" s="199"/>
      <c r="AX212" s="87"/>
      <c r="AY212" s="88"/>
      <c r="AZ212" s="200"/>
      <c r="BA212" s="200"/>
      <c r="BB212" s="200"/>
      <c r="BC212" s="200"/>
      <c r="BD212" s="201"/>
      <c r="BE212" s="199"/>
      <c r="BF212" s="199"/>
      <c r="BG212" s="199"/>
      <c r="BH212" s="199"/>
    </row>
    <row r="213" spans="1:60" x14ac:dyDescent="0.35">
      <c r="A213" s="175">
        <v>205</v>
      </c>
      <c r="B213" s="112" t="s">
        <v>217</v>
      </c>
      <c r="C213" s="113">
        <v>326</v>
      </c>
      <c r="D213" s="71">
        <v>0.11</v>
      </c>
      <c r="E213" s="71" t="s">
        <v>346</v>
      </c>
      <c r="F213" s="59">
        <v>37519</v>
      </c>
      <c r="G213" s="59">
        <v>40026</v>
      </c>
      <c r="H213" s="73" t="s">
        <v>610</v>
      </c>
      <c r="I213" s="57">
        <f t="shared" si="45"/>
        <v>27301.66239999999</v>
      </c>
      <c r="J213" s="15">
        <f t="shared" si="46"/>
        <v>4274.8942985919975</v>
      </c>
      <c r="K213" s="16">
        <f t="shared" si="44"/>
        <v>0.15657999999999997</v>
      </c>
      <c r="L213" s="17">
        <f t="shared" si="48"/>
        <v>2817.4672303320031</v>
      </c>
      <c r="M213" s="105">
        <v>13089.231999999996</v>
      </c>
      <c r="N213" s="106">
        <v>2049.5119465599992</v>
      </c>
      <c r="O213" s="107">
        <v>1361.9794006800005</v>
      </c>
      <c r="P213" s="105">
        <v>13960.297999999995</v>
      </c>
      <c r="Q213" s="106">
        <v>2185.9034608399979</v>
      </c>
      <c r="R213" s="107">
        <v>1423.2012350440025</v>
      </c>
      <c r="S213" s="105">
        <v>252.13239999999999</v>
      </c>
      <c r="T213" s="106">
        <v>39.478891191999999</v>
      </c>
      <c r="U213" s="107">
        <v>32.286594608000001</v>
      </c>
      <c r="V213" s="105">
        <v>0</v>
      </c>
      <c r="W213" s="106">
        <v>0</v>
      </c>
      <c r="X213" s="107">
        <v>0</v>
      </c>
      <c r="Y213" s="105">
        <v>0</v>
      </c>
      <c r="Z213" s="106">
        <v>0</v>
      </c>
      <c r="AA213" s="107">
        <v>0</v>
      </c>
      <c r="AB213" s="105">
        <v>0</v>
      </c>
      <c r="AC213" s="106">
        <v>0</v>
      </c>
      <c r="AD213" s="107">
        <v>0</v>
      </c>
      <c r="AE213" s="105">
        <v>0</v>
      </c>
      <c r="AF213" s="106">
        <v>0</v>
      </c>
      <c r="AG213" s="107">
        <v>0</v>
      </c>
      <c r="AH213" s="105">
        <v>0</v>
      </c>
      <c r="AI213" s="106">
        <v>0</v>
      </c>
      <c r="AJ213" s="107">
        <v>0</v>
      </c>
      <c r="AK213" s="105">
        <v>0</v>
      </c>
      <c r="AL213" s="106">
        <v>0</v>
      </c>
      <c r="AM213" s="107">
        <v>0</v>
      </c>
      <c r="AN213" s="119">
        <v>0</v>
      </c>
      <c r="AO213" s="118">
        <v>0</v>
      </c>
      <c r="AP213" s="107">
        <v>0</v>
      </c>
      <c r="AQ213" s="119">
        <v>0</v>
      </c>
      <c r="AR213" s="118">
        <v>0</v>
      </c>
      <c r="AS213" s="107">
        <v>0</v>
      </c>
      <c r="AT213" s="119">
        <v>0</v>
      </c>
      <c r="AU213" s="118">
        <v>0</v>
      </c>
      <c r="AV213" s="197">
        <v>0</v>
      </c>
      <c r="AW213" s="199"/>
      <c r="AX213" s="87"/>
      <c r="AY213" s="88"/>
      <c r="AZ213" s="200"/>
      <c r="BA213" s="200"/>
      <c r="BB213" s="200"/>
      <c r="BC213" s="200"/>
      <c r="BD213" s="201"/>
      <c r="BE213" s="199"/>
      <c r="BF213" s="199"/>
      <c r="BG213" s="199"/>
      <c r="BH213" s="199"/>
    </row>
    <row r="214" spans="1:60" x14ac:dyDescent="0.35">
      <c r="A214" s="167">
        <v>206</v>
      </c>
      <c r="B214" s="112" t="s">
        <v>216</v>
      </c>
      <c r="C214" s="113">
        <v>327</v>
      </c>
      <c r="D214" s="71">
        <v>0.04</v>
      </c>
      <c r="E214" s="71" t="s">
        <v>346</v>
      </c>
      <c r="F214" s="59">
        <v>37236</v>
      </c>
      <c r="G214" s="59">
        <v>40026</v>
      </c>
      <c r="H214" s="73" t="s">
        <v>611</v>
      </c>
      <c r="I214" s="57">
        <f t="shared" si="45"/>
        <v>49039.432200000025</v>
      </c>
      <c r="J214" s="15">
        <f t="shared" si="46"/>
        <v>7382.7263013599986</v>
      </c>
      <c r="K214" s="16">
        <f t="shared" si="44"/>
        <v>0.15054673290772716</v>
      </c>
      <c r="L214" s="17">
        <f t="shared" si="48"/>
        <v>4670.8810875659992</v>
      </c>
      <c r="M214" s="105">
        <v>4938.5594999999967</v>
      </c>
      <c r="N214" s="106">
        <v>778.95898993500009</v>
      </c>
      <c r="O214" s="107">
        <v>515.92760488799991</v>
      </c>
      <c r="P214" s="105">
        <v>6205.1316000000024</v>
      </c>
      <c r="Q214" s="106">
        <v>978.73540726800047</v>
      </c>
      <c r="R214" s="107">
        <v>632.16930742800025</v>
      </c>
      <c r="S214" s="105">
        <v>14263.033799999994</v>
      </c>
      <c r="T214" s="106">
        <v>2249.7083212739972</v>
      </c>
      <c r="U214" s="107">
        <v>1622.7309984989997</v>
      </c>
      <c r="V214" s="105">
        <v>8376.4593000000059</v>
      </c>
      <c r="W214" s="106">
        <v>1321.2189253890001</v>
      </c>
      <c r="X214" s="107">
        <v>984.74850690300048</v>
      </c>
      <c r="Y214" s="105">
        <v>7790.8884000000162</v>
      </c>
      <c r="Z214" s="106">
        <v>1228.8568273320004</v>
      </c>
      <c r="AA214" s="107">
        <v>856.02992900699951</v>
      </c>
      <c r="AB214" s="105">
        <v>1148.1824999999999</v>
      </c>
      <c r="AC214" s="106">
        <v>181.102825725</v>
      </c>
      <c r="AD214" s="107">
        <v>102.36114461999992</v>
      </c>
      <c r="AE214" s="105">
        <v>344.41800000000023</v>
      </c>
      <c r="AF214" s="106">
        <v>54.325051139999999</v>
      </c>
      <c r="AG214" s="107">
        <v>21.953286798000008</v>
      </c>
      <c r="AH214" s="105">
        <v>579.29339999999979</v>
      </c>
      <c r="AI214" s="106">
        <v>91.371947982000009</v>
      </c>
      <c r="AJ214" s="107">
        <v>36.892984356000007</v>
      </c>
      <c r="AK214" s="105">
        <v>1713.8655000000006</v>
      </c>
      <c r="AL214" s="106">
        <v>270.32800531499987</v>
      </c>
      <c r="AM214" s="107">
        <v>48.802184321999967</v>
      </c>
      <c r="AN214" s="119">
        <v>1845.7008000000003</v>
      </c>
      <c r="AO214" s="118">
        <v>291.12</v>
      </c>
      <c r="AP214" s="107">
        <v>83.277516494999972</v>
      </c>
      <c r="AQ214" s="119">
        <v>1833.8994000000007</v>
      </c>
      <c r="AR214" s="118">
        <v>289.26</v>
      </c>
      <c r="AS214" s="107">
        <v>118.24762425000003</v>
      </c>
      <c r="AT214" s="119">
        <v>0</v>
      </c>
      <c r="AU214" s="118">
        <v>-352.26</v>
      </c>
      <c r="AV214" s="197">
        <v>-352.26</v>
      </c>
      <c r="AW214" s="199"/>
      <c r="AX214" s="87"/>
      <c r="AY214" s="88"/>
      <c r="AZ214" s="200"/>
      <c r="BA214" s="200"/>
      <c r="BB214" s="200"/>
      <c r="BC214" s="200"/>
      <c r="BD214" s="201"/>
      <c r="BE214" s="199"/>
      <c r="BF214" s="199"/>
      <c r="BG214" s="199"/>
      <c r="BH214" s="199"/>
    </row>
    <row r="215" spans="1:60" x14ac:dyDescent="0.35">
      <c r="A215" s="175">
        <v>207</v>
      </c>
      <c r="B215" s="112" t="s">
        <v>322</v>
      </c>
      <c r="C215" s="113">
        <v>368</v>
      </c>
      <c r="D215" s="71">
        <v>0.15</v>
      </c>
      <c r="E215" s="71" t="s">
        <v>346</v>
      </c>
      <c r="F215" s="59">
        <v>36290</v>
      </c>
      <c r="G215" s="59">
        <v>39387</v>
      </c>
      <c r="H215" s="73" t="s">
        <v>612</v>
      </c>
      <c r="I215" s="57">
        <f t="shared" si="45"/>
        <v>74282.558999999965</v>
      </c>
      <c r="J215" s="15">
        <f t="shared" si="46"/>
        <v>-19933.146911780001</v>
      </c>
      <c r="K215" s="16">
        <f t="shared" si="44"/>
        <v>-0.26834222164828775</v>
      </c>
      <c r="L215" s="17">
        <f t="shared" si="48"/>
        <v>-23372.611364294004</v>
      </c>
      <c r="M215" s="105">
        <v>11143.433999999994</v>
      </c>
      <c r="N215" s="106">
        <v>1744.8388957199998</v>
      </c>
      <c r="O215" s="107">
        <v>1109.7202413659995</v>
      </c>
      <c r="P215" s="105">
        <v>11555.809200000003</v>
      </c>
      <c r="Q215" s="106">
        <v>1809.4086045359993</v>
      </c>
      <c r="R215" s="107">
        <v>1192.4501592479985</v>
      </c>
      <c r="S215" s="105">
        <v>38621.07299999996</v>
      </c>
      <c r="T215" s="106">
        <v>6047.2876103399985</v>
      </c>
      <c r="U215" s="107">
        <v>4342.4662365899976</v>
      </c>
      <c r="V215" s="105">
        <v>12962.242800000002</v>
      </c>
      <c r="W215" s="106">
        <v>2029.6279776240006</v>
      </c>
      <c r="X215" s="107">
        <v>1547.0619985020012</v>
      </c>
      <c r="Y215" s="105">
        <v>0</v>
      </c>
      <c r="Z215" s="106">
        <v>-31564.31</v>
      </c>
      <c r="AA215" s="107">
        <v>-31564.31</v>
      </c>
      <c r="AB215" s="105">
        <v>0</v>
      </c>
      <c r="AC215" s="106">
        <v>0</v>
      </c>
      <c r="AD215" s="107">
        <v>0</v>
      </c>
      <c r="AE215" s="105">
        <v>0</v>
      </c>
      <c r="AF215" s="106">
        <v>0</v>
      </c>
      <c r="AG215" s="107">
        <v>0</v>
      </c>
      <c r="AH215" s="105">
        <v>0</v>
      </c>
      <c r="AI215" s="106">
        <v>0</v>
      </c>
      <c r="AJ215" s="107">
        <v>0</v>
      </c>
      <c r="AK215" s="105">
        <v>0</v>
      </c>
      <c r="AL215" s="106">
        <v>0</v>
      </c>
      <c r="AM215" s="107">
        <v>0</v>
      </c>
      <c r="AN215" s="119">
        <v>0</v>
      </c>
      <c r="AO215" s="118">
        <v>0</v>
      </c>
      <c r="AP215" s="107">
        <v>0</v>
      </c>
      <c r="AQ215" s="119">
        <v>0</v>
      </c>
      <c r="AR215" s="118">
        <v>0</v>
      </c>
      <c r="AS215" s="107">
        <v>0</v>
      </c>
      <c r="AT215" s="119">
        <v>0</v>
      </c>
      <c r="AU215" s="118">
        <v>0</v>
      </c>
      <c r="AV215" s="197">
        <v>0</v>
      </c>
      <c r="AW215" s="199"/>
      <c r="AX215" s="87"/>
      <c r="AY215" s="88"/>
      <c r="AZ215" s="200"/>
      <c r="BA215" s="200"/>
      <c r="BB215" s="200"/>
      <c r="BC215" s="200"/>
      <c r="BD215" s="201"/>
      <c r="BE215" s="199"/>
      <c r="BF215" s="199"/>
      <c r="BG215" s="199"/>
      <c r="BH215" s="199"/>
    </row>
    <row r="216" spans="1:60" x14ac:dyDescent="0.35">
      <c r="A216" s="7">
        <v>208</v>
      </c>
      <c r="B216" s="50" t="s">
        <v>139</v>
      </c>
      <c r="C216" s="103">
        <v>335</v>
      </c>
      <c r="D216" s="71">
        <v>0.09</v>
      </c>
      <c r="E216" s="71" t="s">
        <v>346</v>
      </c>
      <c r="F216" s="59">
        <v>36258</v>
      </c>
      <c r="G216" s="59">
        <v>39479</v>
      </c>
      <c r="H216" s="73" t="s">
        <v>540</v>
      </c>
      <c r="I216" s="57">
        <f t="shared" si="45"/>
        <v>267566.47599999991</v>
      </c>
      <c r="J216" s="15">
        <f t="shared" si="46"/>
        <v>41895.567158447979</v>
      </c>
      <c r="K216" s="16">
        <f t="shared" si="44"/>
        <v>0.15658003119362379</v>
      </c>
      <c r="L216" s="17">
        <f t="shared" si="48"/>
        <v>17392.842207055997</v>
      </c>
      <c r="M216" s="105">
        <v>21334.373999999989</v>
      </c>
      <c r="N216" s="106">
        <v>3340.5362809199955</v>
      </c>
      <c r="O216" s="107">
        <v>2295.1803227560017</v>
      </c>
      <c r="P216" s="105">
        <v>16334.832400000007</v>
      </c>
      <c r="Q216" s="106">
        <v>2557.7080571919996</v>
      </c>
      <c r="R216" s="107">
        <v>1728.0704410960013</v>
      </c>
      <c r="S216" s="105">
        <v>48114.910799999954</v>
      </c>
      <c r="T216" s="106">
        <v>7533.832733063995</v>
      </c>
      <c r="U216" s="107">
        <v>5475.9894389520014</v>
      </c>
      <c r="V216" s="105">
        <v>20959.230400000008</v>
      </c>
      <c r="W216" s="106">
        <v>3281.7962960320015</v>
      </c>
      <c r="X216" s="107">
        <v>2515.4648407399986</v>
      </c>
      <c r="Y216" s="105">
        <v>18731.415199999999</v>
      </c>
      <c r="Z216" s="106">
        <v>2932.9649920159986</v>
      </c>
      <c r="AA216" s="107">
        <v>2138.7278927479992</v>
      </c>
      <c r="AB216" s="105">
        <v>7172.5335999999943</v>
      </c>
      <c r="AC216" s="106">
        <v>1123.0753110879991</v>
      </c>
      <c r="AD216" s="107">
        <v>617.72064406800007</v>
      </c>
      <c r="AE216" s="105">
        <v>5344.7828000000009</v>
      </c>
      <c r="AF216" s="106">
        <v>836.88609082400023</v>
      </c>
      <c r="AG216" s="107">
        <v>330.75891875999986</v>
      </c>
      <c r="AH216" s="105">
        <v>14192.638799999997</v>
      </c>
      <c r="AI216" s="106">
        <v>2222.2833833039995</v>
      </c>
      <c r="AJ216" s="107">
        <v>977.71822255199959</v>
      </c>
      <c r="AK216" s="105">
        <v>11182.807600000009</v>
      </c>
      <c r="AL216" s="106">
        <v>1751.0040140079984</v>
      </c>
      <c r="AM216" s="107">
        <v>485.9523363959994</v>
      </c>
      <c r="AN216" s="119">
        <v>20542.906800000019</v>
      </c>
      <c r="AO216" s="118">
        <v>3216.61</v>
      </c>
      <c r="AP216" s="107">
        <v>1341.025012283998</v>
      </c>
      <c r="AQ216" s="119">
        <v>45600.503599999982</v>
      </c>
      <c r="AR216" s="118">
        <v>7140.13</v>
      </c>
      <c r="AS216" s="107">
        <v>1242.0727033399994</v>
      </c>
      <c r="AT216" s="119">
        <v>38055.539999999964</v>
      </c>
      <c r="AU216" s="118">
        <v>5958.74</v>
      </c>
      <c r="AV216" s="197">
        <v>-1755.8385666359991</v>
      </c>
      <c r="AW216" s="199"/>
      <c r="AX216" s="87"/>
      <c r="AY216" s="88"/>
      <c r="AZ216" s="200"/>
      <c r="BA216" s="200"/>
      <c r="BB216" s="200"/>
      <c r="BC216" s="200"/>
      <c r="BD216" s="201"/>
      <c r="BE216" s="199"/>
      <c r="BF216" s="199"/>
      <c r="BG216" s="199"/>
      <c r="BH216" s="199"/>
    </row>
    <row r="217" spans="1:60" x14ac:dyDescent="0.35">
      <c r="A217" s="13">
        <v>209</v>
      </c>
      <c r="B217" s="50" t="s">
        <v>140</v>
      </c>
      <c r="C217" s="103">
        <v>339</v>
      </c>
      <c r="D217" s="71">
        <v>0.105</v>
      </c>
      <c r="E217" s="71" t="s">
        <v>346</v>
      </c>
      <c r="F217" s="59">
        <v>37148</v>
      </c>
      <c r="G217" s="59">
        <v>39448</v>
      </c>
      <c r="H217" s="73" t="s">
        <v>541</v>
      </c>
      <c r="I217" s="57">
        <f t="shared" si="45"/>
        <v>374308.49399999989</v>
      </c>
      <c r="J217" s="15">
        <f t="shared" si="46"/>
        <v>57905.516801400001</v>
      </c>
      <c r="K217" s="16">
        <f t="shared" si="44"/>
        <v>0.15469998071002902</v>
      </c>
      <c r="L217" s="17">
        <f t="shared" si="48"/>
        <v>26498.789583840018</v>
      </c>
      <c r="M217" s="105">
        <v>29614.277999999988</v>
      </c>
      <c r="N217" s="106">
        <v>4581.3288066000041</v>
      </c>
      <c r="O217" s="107">
        <v>3030.9446573400005</v>
      </c>
      <c r="P217" s="105">
        <v>26471.574000000026</v>
      </c>
      <c r="Q217" s="106">
        <v>4095.152497799997</v>
      </c>
      <c r="R217" s="107">
        <v>2607.0344248799984</v>
      </c>
      <c r="S217" s="105">
        <v>63320.78399999992</v>
      </c>
      <c r="T217" s="106">
        <v>9795.7252847999989</v>
      </c>
      <c r="U217" s="107">
        <v>7027.6070439600026</v>
      </c>
      <c r="V217" s="105">
        <v>42916.091999999961</v>
      </c>
      <c r="W217" s="106">
        <v>6639.1194323999989</v>
      </c>
      <c r="X217" s="107">
        <v>4914.523399080007</v>
      </c>
      <c r="Y217" s="105">
        <v>65283.869999999966</v>
      </c>
      <c r="Z217" s="106">
        <v>10099.414689000003</v>
      </c>
      <c r="AA217" s="107">
        <v>6941.7964912200014</v>
      </c>
      <c r="AB217" s="105">
        <v>19350.084000000017</v>
      </c>
      <c r="AC217" s="106">
        <v>2993.4579947999973</v>
      </c>
      <c r="AD217" s="107">
        <v>1498.282491360002</v>
      </c>
      <c r="AE217" s="105">
        <v>11562.498</v>
      </c>
      <c r="AF217" s="106">
        <v>1788.7184406000006</v>
      </c>
      <c r="AG217" s="107">
        <v>758.90489538000008</v>
      </c>
      <c r="AH217" s="105">
        <v>10675.854000000007</v>
      </c>
      <c r="AI217" s="106">
        <v>1651.5546137999982</v>
      </c>
      <c r="AJ217" s="107">
        <v>710.16914004000068</v>
      </c>
      <c r="AK217" s="105">
        <v>11669.327999999989</v>
      </c>
      <c r="AL217" s="106">
        <v>1805.2450415999999</v>
      </c>
      <c r="AM217" s="107">
        <v>358.70353079999995</v>
      </c>
      <c r="AN217" s="119">
        <v>13968.611999999997</v>
      </c>
      <c r="AO217" s="118">
        <v>2160.94</v>
      </c>
      <c r="AP217" s="107">
        <v>687.77678130000083</v>
      </c>
      <c r="AQ217" s="119">
        <v>29793.492000000027</v>
      </c>
      <c r="AR217" s="118">
        <v>4609.05</v>
      </c>
      <c r="AS217" s="107">
        <v>628.88899116000016</v>
      </c>
      <c r="AT217" s="119">
        <v>49682.027999999969</v>
      </c>
      <c r="AU217" s="118">
        <v>7685.81</v>
      </c>
      <c r="AV217" s="197">
        <v>-2665.8422626799984</v>
      </c>
      <c r="AW217" s="199"/>
      <c r="AX217" s="87"/>
      <c r="AY217" s="88"/>
      <c r="AZ217" s="200"/>
      <c r="BA217" s="200"/>
      <c r="BB217" s="200"/>
      <c r="BC217" s="200"/>
      <c r="BD217" s="201"/>
      <c r="BE217" s="199"/>
      <c r="BF217" s="199"/>
      <c r="BG217" s="199"/>
      <c r="BH217" s="199"/>
    </row>
    <row r="218" spans="1:60" x14ac:dyDescent="0.35">
      <c r="A218" s="7"/>
      <c r="B218" s="50"/>
      <c r="C218" s="50"/>
      <c r="D218" s="71">
        <f>SUM(D89:D217)-D103</f>
        <v>26.88949999999998</v>
      </c>
      <c r="E218" s="71"/>
      <c r="F218" s="59"/>
      <c r="G218" s="59"/>
      <c r="H218" s="86" t="s">
        <v>224</v>
      </c>
      <c r="I218" s="81">
        <f>SUM(I89:I217)</f>
        <v>64763306.729127139</v>
      </c>
      <c r="J218" s="81">
        <f>SUM(J89:J217)</f>
        <v>8882944.2874594536</v>
      </c>
      <c r="K218" s="97">
        <f t="shared" si="44"/>
        <v>0.13716014107513708</v>
      </c>
      <c r="L218" s="81">
        <f t="shared" ref="L218:AV218" si="49">SUM(L89:L217)</f>
        <v>3475102.553277744</v>
      </c>
      <c r="M218" s="81">
        <f t="shared" si="49"/>
        <v>5139210.9225692619</v>
      </c>
      <c r="N218" s="81">
        <f t="shared" si="49"/>
        <v>726279.36221249856</v>
      </c>
      <c r="O218" s="81">
        <f t="shared" si="49"/>
        <v>458072.21124746249</v>
      </c>
      <c r="P218" s="81">
        <f t="shared" si="49"/>
        <v>4517827.2912327405</v>
      </c>
      <c r="Q218" s="81">
        <f t="shared" si="49"/>
        <v>625834.03551799909</v>
      </c>
      <c r="R218" s="81">
        <f t="shared" si="49"/>
        <v>372374.84820437332</v>
      </c>
      <c r="S218" s="81">
        <f t="shared" si="49"/>
        <v>9992744.6375369988</v>
      </c>
      <c r="T218" s="81">
        <f t="shared" si="49"/>
        <v>1388807.8870385911</v>
      </c>
      <c r="U218" s="81">
        <f t="shared" si="49"/>
        <v>954279.07942002919</v>
      </c>
      <c r="V218" s="81">
        <f t="shared" si="49"/>
        <v>7663213.9213976013</v>
      </c>
      <c r="W218" s="81">
        <f t="shared" si="49"/>
        <v>1053380.0385491024</v>
      </c>
      <c r="X218" s="81">
        <f t="shared" si="49"/>
        <v>732483.65545020811</v>
      </c>
      <c r="Y218" s="81">
        <f t="shared" si="49"/>
        <v>9118241.9629603792</v>
      </c>
      <c r="Z218" s="81">
        <f t="shared" si="49"/>
        <v>1218326.9811063691</v>
      </c>
      <c r="AA218" s="81">
        <f t="shared" si="49"/>
        <v>775557.76472221036</v>
      </c>
      <c r="AB218" s="81">
        <f t="shared" si="49"/>
        <v>4324622.2042961009</v>
      </c>
      <c r="AC218" s="81">
        <f t="shared" si="49"/>
        <v>566906.07600325427</v>
      </c>
      <c r="AD218" s="81">
        <f t="shared" si="49"/>
        <v>252544.72236227445</v>
      </c>
      <c r="AE218" s="81">
        <f t="shared" si="49"/>
        <v>1363396.1037333398</v>
      </c>
      <c r="AF218" s="81">
        <f t="shared" si="49"/>
        <v>172781.06660902139</v>
      </c>
      <c r="AG218" s="81">
        <f t="shared" si="49"/>
        <v>51929.155145416036</v>
      </c>
      <c r="AH218" s="81">
        <f t="shared" si="49"/>
        <v>2033876.4905096001</v>
      </c>
      <c r="AI218" s="81">
        <f t="shared" si="49"/>
        <v>267968.84873235744</v>
      </c>
      <c r="AJ218" s="81">
        <f t="shared" si="49"/>
        <v>82315.745801114768</v>
      </c>
      <c r="AK218" s="81">
        <f t="shared" si="49"/>
        <v>2639668.9842273584</v>
      </c>
      <c r="AL218" s="81">
        <f t="shared" si="49"/>
        <v>345703.41169026034</v>
      </c>
      <c r="AM218" s="81">
        <f t="shared" si="49"/>
        <v>22841.0758769936</v>
      </c>
      <c r="AN218" s="81">
        <f t="shared" si="49"/>
        <v>3269071.8955733795</v>
      </c>
      <c r="AO218" s="81">
        <f t="shared" si="49"/>
        <v>452112.54</v>
      </c>
      <c r="AP218" s="81">
        <f t="shared" si="49"/>
        <v>117754.26933482052</v>
      </c>
      <c r="AQ218" s="81">
        <f t="shared" si="49"/>
        <v>7676121.6957855187</v>
      </c>
      <c r="AR218" s="81">
        <f t="shared" si="49"/>
        <v>1077961.03</v>
      </c>
      <c r="AS218" s="81">
        <f t="shared" si="49"/>
        <v>89569.044746688043</v>
      </c>
      <c r="AT218" s="81">
        <f t="shared" si="49"/>
        <v>7025310.6193048395</v>
      </c>
      <c r="AU218" s="81">
        <f t="shared" si="49"/>
        <v>986883.00999999978</v>
      </c>
      <c r="AV218" s="198">
        <f t="shared" si="49"/>
        <v>-434619.01903384592</v>
      </c>
      <c r="AW218" s="199"/>
      <c r="AX218" s="87"/>
      <c r="AY218" s="88"/>
      <c r="AZ218" s="200"/>
      <c r="BA218" s="200"/>
      <c r="BB218" s="200"/>
      <c r="BC218" s="200"/>
      <c r="BD218" s="201"/>
      <c r="BE218" s="199"/>
      <c r="BF218" s="199"/>
      <c r="BG218" s="199"/>
      <c r="BH218" s="199"/>
    </row>
    <row r="219" spans="1:60" x14ac:dyDescent="0.35">
      <c r="A219" s="7"/>
      <c r="B219" s="50"/>
      <c r="C219" s="50"/>
      <c r="D219" s="71"/>
      <c r="E219" s="71"/>
      <c r="F219" s="59"/>
      <c r="G219" s="59"/>
      <c r="H219" s="73"/>
      <c r="I219" s="82"/>
      <c r="J219" s="83"/>
      <c r="K219" s="84"/>
      <c r="L219" s="85"/>
      <c r="M219" s="18"/>
      <c r="N219" s="19"/>
      <c r="O219" s="20"/>
      <c r="P219" s="18"/>
      <c r="Q219" s="19"/>
      <c r="R219" s="20"/>
      <c r="S219" s="18"/>
      <c r="T219" s="19"/>
      <c r="U219" s="20"/>
      <c r="V219" s="18"/>
      <c r="W219" s="19"/>
      <c r="X219" s="20"/>
      <c r="Y219" s="18"/>
      <c r="Z219" s="19"/>
      <c r="AA219" s="20"/>
      <c r="AB219" s="18"/>
      <c r="AC219" s="19"/>
      <c r="AD219" s="20"/>
      <c r="AE219" s="18"/>
      <c r="AF219" s="19"/>
      <c r="AG219" s="20"/>
      <c r="AH219" s="18"/>
      <c r="AI219" s="19"/>
      <c r="AJ219" s="20"/>
      <c r="AK219" s="18"/>
      <c r="AL219" s="19"/>
      <c r="AM219" s="20"/>
      <c r="AN219" s="18"/>
      <c r="AO219" s="19"/>
      <c r="AP219" s="20"/>
      <c r="AQ219" s="105"/>
      <c r="AR219" s="106"/>
      <c r="AS219" s="107"/>
      <c r="AT219" s="105"/>
      <c r="AU219" s="106"/>
      <c r="AV219" s="197"/>
      <c r="AW219" s="199"/>
      <c r="AX219" s="87"/>
      <c r="AY219" s="88"/>
      <c r="AZ219" s="200"/>
      <c r="BA219" s="200"/>
      <c r="BB219" s="200"/>
      <c r="BC219" s="200"/>
      <c r="BD219" s="201"/>
      <c r="BE219" s="199"/>
      <c r="BF219" s="199"/>
      <c r="BG219" s="199"/>
      <c r="BH219" s="199"/>
    </row>
    <row r="220" spans="1:60" x14ac:dyDescent="0.35">
      <c r="A220" s="7">
        <v>210</v>
      </c>
      <c r="B220" s="50" t="s">
        <v>208</v>
      </c>
      <c r="C220" s="103">
        <v>31</v>
      </c>
      <c r="D220" s="71">
        <v>2</v>
      </c>
      <c r="E220" s="71"/>
      <c r="F220" s="59">
        <v>37589</v>
      </c>
      <c r="G220" s="59">
        <v>37589</v>
      </c>
      <c r="H220" s="73" t="s">
        <v>542</v>
      </c>
      <c r="I220" s="57">
        <f t="shared" ref="I220:I250" si="50">M220+P220+S220+V220+Y220+AB220+AE220+AH220+AK220+AN220+AQ220+AT220</f>
        <v>1979595.6812919972</v>
      </c>
      <c r="J220" s="15">
        <f t="shared" ref="J220:J250" si="51">N220+Q220+T220+W220+Z220+AC220+AF220+AI220+AL220+AO220+AR220+AU220</f>
        <v>220131.0363196705</v>
      </c>
      <c r="K220" s="16">
        <f t="shared" si="44"/>
        <v>0.11119999826227163</v>
      </c>
      <c r="L220" s="17">
        <f t="shared" ref="L220:L250" si="52">O220+R220+U220+X220+AA220+AD220+AG220+AJ220+AM220+AP220+AS220+AV220</f>
        <v>63306.672136970636</v>
      </c>
      <c r="M220" s="105">
        <v>138881.61999999965</v>
      </c>
      <c r="N220" s="106">
        <v>15443.636144000006</v>
      </c>
      <c r="O220" s="107">
        <v>8065.6518627999867</v>
      </c>
      <c r="P220" s="105">
        <v>125063.16000000016</v>
      </c>
      <c r="Q220" s="106">
        <v>13907.023392000003</v>
      </c>
      <c r="R220" s="107">
        <v>7268.762644800001</v>
      </c>
      <c r="S220" s="105">
        <v>234603.78000000046</v>
      </c>
      <c r="T220" s="106">
        <v>26087.94</v>
      </c>
      <c r="U220" s="107">
        <v>17246.182257799988</v>
      </c>
      <c r="V220" s="105">
        <v>247124.74</v>
      </c>
      <c r="W220" s="106">
        <v>27480.27</v>
      </c>
      <c r="X220" s="107">
        <v>18702.21810599996</v>
      </c>
      <c r="Y220" s="105">
        <v>141361.03999999983</v>
      </c>
      <c r="Z220" s="106">
        <v>15719.347647999979</v>
      </c>
      <c r="AA220" s="107">
        <v>8809.4280328000132</v>
      </c>
      <c r="AB220" s="105">
        <v>69075.000000000029</v>
      </c>
      <c r="AC220" s="106">
        <v>7681.14</v>
      </c>
      <c r="AD220" s="107">
        <v>3361.5303566000002</v>
      </c>
      <c r="AE220" s="105">
        <v>104786.46000000017</v>
      </c>
      <c r="AF220" s="106">
        <v>11652.25</v>
      </c>
      <c r="AG220" s="107">
        <v>2582.4591277999957</v>
      </c>
      <c r="AH220" s="105">
        <v>125493.08000000019</v>
      </c>
      <c r="AI220" s="106">
        <v>13954.83</v>
      </c>
      <c r="AJ220" s="107">
        <v>3541.977496</v>
      </c>
      <c r="AK220" s="105">
        <v>174951.16129199701</v>
      </c>
      <c r="AL220" s="106">
        <v>19454.569135670525</v>
      </c>
      <c r="AM220" s="107">
        <v>-1547.4427656293224</v>
      </c>
      <c r="AN220" s="119">
        <v>249403.94</v>
      </c>
      <c r="AO220" s="118">
        <v>27733.72</v>
      </c>
      <c r="AP220" s="107">
        <v>5972.6480571999991</v>
      </c>
      <c r="AQ220" s="119">
        <v>186905.53999999998</v>
      </c>
      <c r="AR220" s="118">
        <v>20783.900000000001</v>
      </c>
      <c r="AS220" s="107">
        <v>1332.5970041999974</v>
      </c>
      <c r="AT220" s="119">
        <v>181946.16</v>
      </c>
      <c r="AU220" s="118">
        <v>20232.41</v>
      </c>
      <c r="AV220" s="197">
        <v>-12029.34004339999</v>
      </c>
      <c r="AW220" s="199"/>
      <c r="AX220" s="87"/>
      <c r="AY220" s="88"/>
      <c r="AZ220" s="200"/>
      <c r="BA220" s="200"/>
      <c r="BB220" s="200"/>
      <c r="BC220" s="200"/>
      <c r="BD220" s="201"/>
      <c r="BE220" s="199"/>
      <c r="BF220" s="199"/>
      <c r="BG220" s="199"/>
      <c r="BH220" s="199"/>
    </row>
    <row r="221" spans="1:60" x14ac:dyDescent="0.35">
      <c r="A221" s="13">
        <v>211</v>
      </c>
      <c r="B221" s="50" t="s">
        <v>356</v>
      </c>
      <c r="C221" s="103">
        <v>75</v>
      </c>
      <c r="D221" s="71">
        <v>1.95</v>
      </c>
      <c r="E221" s="71"/>
      <c r="F221" s="59">
        <v>37575</v>
      </c>
      <c r="G221" s="59">
        <v>37575</v>
      </c>
      <c r="H221" s="73" t="s">
        <v>543</v>
      </c>
      <c r="I221" s="57">
        <f t="shared" si="50"/>
        <v>4480438.4400000004</v>
      </c>
      <c r="J221" s="15">
        <f t="shared" si="51"/>
        <v>498224.765472</v>
      </c>
      <c r="K221" s="16">
        <f t="shared" si="44"/>
        <v>0.11120000244261809</v>
      </c>
      <c r="L221" s="17">
        <f t="shared" si="52"/>
        <v>139844.9489795999</v>
      </c>
      <c r="M221" s="105">
        <v>270030.2399999997</v>
      </c>
      <c r="N221" s="106">
        <v>30027.362687999976</v>
      </c>
      <c r="O221" s="107">
        <v>16061.883935999993</v>
      </c>
      <c r="P221" s="105">
        <v>314429.52000000025</v>
      </c>
      <c r="Q221" s="106">
        <v>34964.56262400002</v>
      </c>
      <c r="R221" s="107">
        <v>19360.282107600004</v>
      </c>
      <c r="S221" s="105">
        <v>516921.83999999985</v>
      </c>
      <c r="T221" s="106">
        <v>57481.71</v>
      </c>
      <c r="U221" s="107">
        <v>37417.770542400001</v>
      </c>
      <c r="V221" s="105">
        <v>490969.9200000008</v>
      </c>
      <c r="W221" s="106">
        <v>54595.86</v>
      </c>
      <c r="X221" s="107">
        <v>37433.786734799971</v>
      </c>
      <c r="Y221" s="105">
        <v>265945.92000000004</v>
      </c>
      <c r="Z221" s="106">
        <v>29573.186303999992</v>
      </c>
      <c r="AA221" s="107">
        <v>16664.938346399991</v>
      </c>
      <c r="AB221" s="105">
        <v>153082.19999999987</v>
      </c>
      <c r="AC221" s="106">
        <v>17022.740000000002</v>
      </c>
      <c r="AD221" s="107">
        <v>7913.5915572000067</v>
      </c>
      <c r="AE221" s="105">
        <v>244098.48000000019</v>
      </c>
      <c r="AF221" s="106">
        <v>27143.75</v>
      </c>
      <c r="AG221" s="107">
        <v>6666.8411999999907</v>
      </c>
      <c r="AH221" s="105">
        <v>376376.99999999901</v>
      </c>
      <c r="AI221" s="106">
        <v>41853.120000000003</v>
      </c>
      <c r="AJ221" s="107">
        <v>10274.190105599993</v>
      </c>
      <c r="AK221" s="105">
        <v>311480.88000000018</v>
      </c>
      <c r="AL221" s="106">
        <v>34636.673856000023</v>
      </c>
      <c r="AM221" s="107">
        <v>-823.4560128000038</v>
      </c>
      <c r="AN221" s="119">
        <v>543399.36</v>
      </c>
      <c r="AO221" s="118">
        <v>60426.01</v>
      </c>
      <c r="AP221" s="107">
        <v>9371.991473999984</v>
      </c>
      <c r="AQ221" s="119">
        <v>508231.08</v>
      </c>
      <c r="AR221" s="118">
        <v>56515.3</v>
      </c>
      <c r="AS221" s="107">
        <v>5962.9642391999942</v>
      </c>
      <c r="AT221" s="119">
        <v>485472</v>
      </c>
      <c r="AU221" s="118">
        <v>53984.49</v>
      </c>
      <c r="AV221" s="197">
        <v>-26459.835250800017</v>
      </c>
      <c r="AW221" s="199"/>
      <c r="AX221" s="87"/>
      <c r="AY221" s="88"/>
      <c r="AZ221" s="200"/>
      <c r="BA221" s="200"/>
      <c r="BB221" s="200"/>
      <c r="BC221" s="200"/>
      <c r="BD221" s="201"/>
      <c r="BE221" s="199"/>
      <c r="BF221" s="199"/>
      <c r="BG221" s="199"/>
      <c r="BH221" s="199"/>
    </row>
    <row r="222" spans="1:60" x14ac:dyDescent="0.35">
      <c r="A222" s="7">
        <v>212</v>
      </c>
      <c r="B222" s="50" t="s">
        <v>141</v>
      </c>
      <c r="C222" s="103">
        <v>107</v>
      </c>
      <c r="D222" s="71">
        <v>1</v>
      </c>
      <c r="E222" s="71" t="s">
        <v>346</v>
      </c>
      <c r="F222" s="59">
        <v>40557</v>
      </c>
      <c r="G222" s="59">
        <v>40557</v>
      </c>
      <c r="H222" s="73" t="s">
        <v>544</v>
      </c>
      <c r="I222" s="57">
        <f t="shared" si="50"/>
        <v>1254049.9999998</v>
      </c>
      <c r="J222" s="15">
        <f t="shared" si="51"/>
        <v>88948.910889999999</v>
      </c>
      <c r="K222" s="16">
        <f t="shared" si="44"/>
        <v>7.092931772259016E-2</v>
      </c>
      <c r="L222" s="17">
        <f t="shared" si="52"/>
        <v>18885.470954253491</v>
      </c>
      <c r="M222" s="105">
        <v>164088</v>
      </c>
      <c r="N222" s="106">
        <v>13433.45731</v>
      </c>
      <c r="O222" s="107">
        <v>4755.270389999996</v>
      </c>
      <c r="P222" s="105">
        <v>140839</v>
      </c>
      <c r="Q222" s="106">
        <v>10011.63358</v>
      </c>
      <c r="R222" s="107">
        <v>3680.77484</v>
      </c>
      <c r="S222" s="105">
        <v>228050</v>
      </c>
      <c r="T222" s="106">
        <v>16163.5</v>
      </c>
      <c r="U222" s="107">
        <v>6911.5705900000012</v>
      </c>
      <c r="V222" s="105">
        <v>182213</v>
      </c>
      <c r="W222" s="106">
        <v>12763.140000000001</v>
      </c>
      <c r="X222" s="107">
        <v>5485.6</v>
      </c>
      <c r="Y222" s="105">
        <v>191941</v>
      </c>
      <c r="Z222" s="106">
        <v>13317.12</v>
      </c>
      <c r="AA222" s="107">
        <v>4331.488749999995</v>
      </c>
      <c r="AB222" s="105">
        <v>99236</v>
      </c>
      <c r="AC222" s="106">
        <v>6622.89</v>
      </c>
      <c r="AD222" s="107">
        <v>538.27</v>
      </c>
      <c r="AE222" s="105">
        <v>61933.999999799984</v>
      </c>
      <c r="AF222" s="106">
        <v>4009.6899999999996</v>
      </c>
      <c r="AG222" s="107">
        <v>-1578.6343757465056</v>
      </c>
      <c r="AH222" s="105">
        <v>127432</v>
      </c>
      <c r="AI222" s="106">
        <v>8621.92</v>
      </c>
      <c r="AJ222" s="107">
        <v>-2618.0126200000013</v>
      </c>
      <c r="AK222" s="105">
        <v>57791</v>
      </c>
      <c r="AL222" s="106">
        <v>3973.59</v>
      </c>
      <c r="AM222" s="107">
        <v>-2575.8450699999999</v>
      </c>
      <c r="AN222" s="119">
        <v>189</v>
      </c>
      <c r="AO222" s="118">
        <v>11.49</v>
      </c>
      <c r="AP222" s="107">
        <v>-8.8840800000000009</v>
      </c>
      <c r="AQ222" s="119">
        <v>164</v>
      </c>
      <c r="AR222" s="118">
        <v>9.9700000000000006</v>
      </c>
      <c r="AS222" s="107">
        <v>-10.397470000000002</v>
      </c>
      <c r="AT222" s="119">
        <v>173</v>
      </c>
      <c r="AU222" s="118">
        <v>10.51</v>
      </c>
      <c r="AV222" s="197">
        <v>-25.73</v>
      </c>
      <c r="AW222" s="199"/>
      <c r="AX222" s="87"/>
      <c r="AY222" s="88"/>
      <c r="AZ222" s="200"/>
      <c r="BA222" s="200"/>
      <c r="BB222" s="200"/>
      <c r="BC222" s="200"/>
      <c r="BD222" s="201"/>
      <c r="BE222" s="199"/>
      <c r="BF222" s="199"/>
      <c r="BG222" s="199"/>
      <c r="BH222" s="199"/>
    </row>
    <row r="223" spans="1:60" x14ac:dyDescent="0.35">
      <c r="A223" s="7">
        <v>213</v>
      </c>
      <c r="B223" s="50" t="s">
        <v>142</v>
      </c>
      <c r="C223" s="103">
        <v>114</v>
      </c>
      <c r="D223" s="71">
        <v>0.25</v>
      </c>
      <c r="E223" s="71" t="s">
        <v>346</v>
      </c>
      <c r="F223" s="59">
        <v>40143</v>
      </c>
      <c r="G223" s="59">
        <v>40143</v>
      </c>
      <c r="H223" s="73" t="s">
        <v>545</v>
      </c>
      <c r="I223" s="57">
        <f t="shared" si="50"/>
        <v>263937.7</v>
      </c>
      <c r="J223" s="15">
        <f t="shared" si="51"/>
        <v>17192.889388</v>
      </c>
      <c r="K223" s="16">
        <f t="shared" si="44"/>
        <v>6.5139953057104003E-2</v>
      </c>
      <c r="L223" s="17">
        <f t="shared" si="52"/>
        <v>-3323.1417339999998</v>
      </c>
      <c r="M223" s="105">
        <v>19893.900000000001</v>
      </c>
      <c r="N223" s="106">
        <v>1295.8886459999997</v>
      </c>
      <c r="O223" s="107">
        <v>280.73255800000004</v>
      </c>
      <c r="P223" s="105">
        <v>11239.999999999996</v>
      </c>
      <c r="Q223" s="106">
        <v>732.17360000000076</v>
      </c>
      <c r="R223" s="107">
        <v>199.85771099999994</v>
      </c>
      <c r="S223" s="105">
        <v>23666.099999999977</v>
      </c>
      <c r="T223" s="106">
        <v>1541.61</v>
      </c>
      <c r="U223" s="107">
        <v>562.85759900000028</v>
      </c>
      <c r="V223" s="105">
        <v>30949.200000000023</v>
      </c>
      <c r="W223" s="106">
        <v>2016.03</v>
      </c>
      <c r="X223" s="107">
        <v>815.1</v>
      </c>
      <c r="Y223" s="105">
        <v>17973.099999999999</v>
      </c>
      <c r="Z223" s="106">
        <v>1170.77</v>
      </c>
      <c r="AA223" s="107">
        <v>269.54806400000018</v>
      </c>
      <c r="AB223" s="105">
        <v>7585.1</v>
      </c>
      <c r="AC223" s="106">
        <v>494.09</v>
      </c>
      <c r="AD223" s="107">
        <v>71.33</v>
      </c>
      <c r="AE223" s="105">
        <v>10334.100000000002</v>
      </c>
      <c r="AF223" s="106">
        <v>673.16</v>
      </c>
      <c r="AG223" s="107">
        <v>-220.02927099999991</v>
      </c>
      <c r="AH223" s="105">
        <v>27761.499999999996</v>
      </c>
      <c r="AI223" s="106">
        <v>1808.38</v>
      </c>
      <c r="AJ223" s="107">
        <v>-486.12817699999999</v>
      </c>
      <c r="AK223" s="105">
        <v>17340.3</v>
      </c>
      <c r="AL223" s="106">
        <v>1129.5471420000008</v>
      </c>
      <c r="AM223" s="107">
        <v>-791.61892699999964</v>
      </c>
      <c r="AN223" s="119">
        <v>37871</v>
      </c>
      <c r="AO223" s="118">
        <v>2466.92</v>
      </c>
      <c r="AP223" s="107">
        <v>-879.06675199999995</v>
      </c>
      <c r="AQ223" s="119">
        <v>35575.599999999999</v>
      </c>
      <c r="AR223" s="118">
        <v>2317.39</v>
      </c>
      <c r="AS223" s="107">
        <v>-1103.564539</v>
      </c>
      <c r="AT223" s="119">
        <v>23747.8</v>
      </c>
      <c r="AU223" s="118">
        <v>1546.93</v>
      </c>
      <c r="AV223" s="197">
        <v>-2042.16</v>
      </c>
      <c r="AW223" s="199"/>
      <c r="AX223" s="87"/>
      <c r="AY223" s="88"/>
      <c r="AZ223" s="200"/>
      <c r="BA223" s="200"/>
      <c r="BB223" s="200"/>
      <c r="BC223" s="200"/>
      <c r="BD223" s="201"/>
      <c r="BE223" s="199"/>
      <c r="BF223" s="199"/>
      <c r="BG223" s="199"/>
      <c r="BH223" s="199"/>
    </row>
    <row r="224" spans="1:60" x14ac:dyDescent="0.35">
      <c r="A224" s="13">
        <v>214</v>
      </c>
      <c r="B224" s="50" t="s">
        <v>143</v>
      </c>
      <c r="C224" s="103">
        <v>115</v>
      </c>
      <c r="D224" s="71">
        <v>0.25</v>
      </c>
      <c r="E224" s="71" t="s">
        <v>346</v>
      </c>
      <c r="F224" s="59">
        <v>40745</v>
      </c>
      <c r="G224" s="59">
        <v>40745</v>
      </c>
      <c r="H224" s="73" t="s">
        <v>545</v>
      </c>
      <c r="I224" s="57">
        <f t="shared" si="50"/>
        <v>326993.35200900002</v>
      </c>
      <c r="J224" s="15">
        <f t="shared" si="51"/>
        <v>27766.415525127039</v>
      </c>
      <c r="K224" s="16">
        <f t="shared" si="44"/>
        <v>8.491431203274985E-2</v>
      </c>
      <c r="L224" s="17">
        <f t="shared" si="52"/>
        <v>3283.4379984463985</v>
      </c>
      <c r="M224" s="105">
        <v>22561.99875100001</v>
      </c>
      <c r="N224" s="106">
        <v>2449.7818243835809</v>
      </c>
      <c r="O224" s="107">
        <v>1274.8185401192595</v>
      </c>
      <c r="P224" s="105">
        <v>15644.737099000007</v>
      </c>
      <c r="Q224" s="106">
        <v>1698.7055542094201</v>
      </c>
      <c r="R224" s="107">
        <v>967.16022340866027</v>
      </c>
      <c r="S224" s="105">
        <v>40444.341097000019</v>
      </c>
      <c r="T224" s="106">
        <v>4391.45</v>
      </c>
      <c r="U224" s="107">
        <v>2897.5751598377487</v>
      </c>
      <c r="V224" s="105">
        <v>37975.840468000031</v>
      </c>
      <c r="W224" s="106">
        <v>4123.42</v>
      </c>
      <c r="X224" s="107">
        <v>2886.07</v>
      </c>
      <c r="Y224" s="105">
        <v>19416.509999999998</v>
      </c>
      <c r="Z224" s="106">
        <v>2108.2399999999998</v>
      </c>
      <c r="AA224" s="107">
        <v>1146.1197776459921</v>
      </c>
      <c r="AB224" s="105">
        <v>7326.15</v>
      </c>
      <c r="AC224" s="106">
        <v>795.47</v>
      </c>
      <c r="AD224" s="107">
        <v>414.98</v>
      </c>
      <c r="AE224" s="105">
        <v>14133.367326999994</v>
      </c>
      <c r="AF224" s="106">
        <v>1158.74</v>
      </c>
      <c r="AG224" s="107">
        <v>-50.181800343920052</v>
      </c>
      <c r="AH224" s="105">
        <v>26830.413380999991</v>
      </c>
      <c r="AI224" s="106">
        <v>1747.73</v>
      </c>
      <c r="AJ224" s="107">
        <v>-480.34545189881976</v>
      </c>
      <c r="AK224" s="105">
        <v>19305.313886000011</v>
      </c>
      <c r="AL224" s="106">
        <v>1257.5481465340401</v>
      </c>
      <c r="AM224" s="107">
        <v>-858.60838348888103</v>
      </c>
      <c r="AN224" s="119">
        <v>48111.59</v>
      </c>
      <c r="AO224" s="118">
        <v>3133.99</v>
      </c>
      <c r="AP224" s="107">
        <v>-1118.120175</v>
      </c>
      <c r="AQ224" s="119">
        <v>43789.919999999998</v>
      </c>
      <c r="AR224" s="118">
        <v>2852.48</v>
      </c>
      <c r="AS224" s="107">
        <v>-1421.2798918336405</v>
      </c>
      <c r="AT224" s="119">
        <v>31453.17</v>
      </c>
      <c r="AU224" s="118">
        <v>2048.86</v>
      </c>
      <c r="AV224" s="197">
        <v>-2374.75</v>
      </c>
      <c r="AW224" s="199"/>
      <c r="AX224" s="87"/>
      <c r="AY224" s="88"/>
      <c r="AZ224" s="200"/>
      <c r="BA224" s="200"/>
      <c r="BB224" s="200"/>
      <c r="BC224" s="200"/>
      <c r="BD224" s="201"/>
      <c r="BE224" s="199"/>
      <c r="BF224" s="199"/>
      <c r="BG224" s="199"/>
      <c r="BH224" s="199"/>
    </row>
    <row r="225" spans="1:60" x14ac:dyDescent="0.35">
      <c r="A225" s="7">
        <v>215</v>
      </c>
      <c r="B225" s="50" t="s">
        <v>144</v>
      </c>
      <c r="C225" s="103">
        <v>116</v>
      </c>
      <c r="D225" s="71">
        <v>0.25</v>
      </c>
      <c r="E225" s="71" t="s">
        <v>346</v>
      </c>
      <c r="F225" s="59">
        <v>40745</v>
      </c>
      <c r="G225" s="59">
        <v>40745</v>
      </c>
      <c r="H225" s="73" t="s">
        <v>545</v>
      </c>
      <c r="I225" s="57">
        <f t="shared" si="50"/>
        <v>658919.19999999995</v>
      </c>
      <c r="J225" s="15">
        <f t="shared" si="51"/>
        <v>59863.633720000005</v>
      </c>
      <c r="K225" s="16">
        <f t="shared" si="44"/>
        <v>9.0851251139745223E-2</v>
      </c>
      <c r="L225" s="17">
        <f t="shared" si="52"/>
        <v>6567.1660919999958</v>
      </c>
      <c r="M225" s="105">
        <v>38031.200000000012</v>
      </c>
      <c r="N225" s="106">
        <v>4317.8661440000014</v>
      </c>
      <c r="O225" s="107">
        <v>2415.4965640000019</v>
      </c>
      <c r="P225" s="105">
        <v>35311.599999999977</v>
      </c>
      <c r="Q225" s="106">
        <v>3942.2375760000014</v>
      </c>
      <c r="R225" s="107">
        <v>2186.9921719999993</v>
      </c>
      <c r="S225" s="105">
        <v>75826.799999999988</v>
      </c>
      <c r="T225" s="106">
        <v>8896.9699999999993</v>
      </c>
      <c r="U225" s="107">
        <v>5991.4923039999967</v>
      </c>
      <c r="V225" s="105">
        <v>73637.999999999942</v>
      </c>
      <c r="W225" s="106">
        <v>8711.9900000000016</v>
      </c>
      <c r="X225" s="107">
        <v>6140.75</v>
      </c>
      <c r="Y225" s="105">
        <v>46536.4</v>
      </c>
      <c r="Z225" s="106">
        <v>5215.47</v>
      </c>
      <c r="AA225" s="107">
        <v>2940.1795959999981</v>
      </c>
      <c r="AB225" s="105">
        <v>21566</v>
      </c>
      <c r="AC225" s="106">
        <v>2341.64</v>
      </c>
      <c r="AD225" s="107">
        <v>1065.05</v>
      </c>
      <c r="AE225" s="105">
        <v>34386.400000000009</v>
      </c>
      <c r="AF225" s="106">
        <v>2909.82</v>
      </c>
      <c r="AG225" s="107">
        <v>44.998167999999602</v>
      </c>
      <c r="AH225" s="105">
        <v>54442.799999999959</v>
      </c>
      <c r="AI225" s="106">
        <v>3724.93</v>
      </c>
      <c r="AJ225" s="107">
        <v>-825.61048399999993</v>
      </c>
      <c r="AK225" s="105">
        <v>45822.400000000009</v>
      </c>
      <c r="AL225" s="106">
        <v>3099.33</v>
      </c>
      <c r="AM225" s="107">
        <v>-2192.4790279999988</v>
      </c>
      <c r="AN225" s="119">
        <v>91372.4</v>
      </c>
      <c r="AO225" s="118">
        <v>6679.64</v>
      </c>
      <c r="AP225" s="107">
        <v>-1915.9404320000001</v>
      </c>
      <c r="AQ225" s="119">
        <v>75114</v>
      </c>
      <c r="AR225" s="118">
        <v>5412.99</v>
      </c>
      <c r="AS225" s="107">
        <v>-2433.7627680000005</v>
      </c>
      <c r="AT225" s="119">
        <v>66871.200000000012</v>
      </c>
      <c r="AU225" s="118">
        <v>4610.75</v>
      </c>
      <c r="AV225" s="197">
        <v>-6850</v>
      </c>
      <c r="AW225" s="199"/>
      <c r="AX225" s="87"/>
      <c r="AY225" s="88"/>
      <c r="AZ225" s="200"/>
      <c r="BA225" s="200"/>
      <c r="BB225" s="200"/>
      <c r="BC225" s="200"/>
      <c r="BD225" s="201"/>
      <c r="BE225" s="199"/>
      <c r="BF225" s="199"/>
      <c r="BG225" s="199"/>
      <c r="BH225" s="199"/>
    </row>
    <row r="226" spans="1:60" x14ac:dyDescent="0.35">
      <c r="A226" s="7">
        <v>216</v>
      </c>
      <c r="B226" s="50" t="s">
        <v>145</v>
      </c>
      <c r="C226" s="103">
        <v>179</v>
      </c>
      <c r="D226" s="71">
        <v>2</v>
      </c>
      <c r="E226" s="71" t="s">
        <v>346</v>
      </c>
      <c r="F226" s="59">
        <v>39660</v>
      </c>
      <c r="G226" s="59">
        <v>40001</v>
      </c>
      <c r="H226" s="73" t="s">
        <v>546</v>
      </c>
      <c r="I226" s="57">
        <f t="shared" si="50"/>
        <v>4668939.3154175999</v>
      </c>
      <c r="J226" s="15">
        <f t="shared" si="51"/>
        <v>285603.73095242074</v>
      </c>
      <c r="K226" s="16">
        <f t="shared" si="44"/>
        <v>6.1171009443046431E-2</v>
      </c>
      <c r="L226" s="17">
        <f t="shared" si="52"/>
        <v>-48691.295426285564</v>
      </c>
      <c r="M226" s="105">
        <v>373571.76125440025</v>
      </c>
      <c r="N226" s="106">
        <v>23066.474608160515</v>
      </c>
      <c r="O226" s="107">
        <v>3506.0938236971856</v>
      </c>
      <c r="P226" s="105">
        <v>357847.01609919971</v>
      </c>
      <c r="Q226" s="106">
        <v>21342.522735562055</v>
      </c>
      <c r="R226" s="107">
        <v>3564.8779665447692</v>
      </c>
      <c r="S226" s="105">
        <v>608596.8616896004</v>
      </c>
      <c r="T226" s="106">
        <v>37691.11</v>
      </c>
      <c r="U226" s="107">
        <v>14265.839595579804</v>
      </c>
      <c r="V226" s="105">
        <v>531391.83534400002</v>
      </c>
      <c r="W226" s="106">
        <v>33169.07</v>
      </c>
      <c r="X226" s="107">
        <v>14724.83</v>
      </c>
      <c r="Y226" s="105">
        <v>330148.23</v>
      </c>
      <c r="Z226" s="106">
        <v>19668.95</v>
      </c>
      <c r="AA226" s="107">
        <v>3908.6443411177934</v>
      </c>
      <c r="AB226" s="105">
        <v>156492.4</v>
      </c>
      <c r="AC226" s="106">
        <v>9085.9500000000007</v>
      </c>
      <c r="AD226" s="107">
        <v>-7.96</v>
      </c>
      <c r="AE226" s="105">
        <v>191079.88981759991</v>
      </c>
      <c r="AF226" s="106">
        <v>11094.1</v>
      </c>
      <c r="AG226" s="107">
        <v>-4302.4308519160331</v>
      </c>
      <c r="AH226" s="105">
        <v>340712.92926719994</v>
      </c>
      <c r="AI226" s="106">
        <v>19781.79</v>
      </c>
      <c r="AJ226" s="107">
        <v>-7130.909648445373</v>
      </c>
      <c r="AK226" s="105">
        <v>368070.2019456001</v>
      </c>
      <c r="AL226" s="106">
        <v>22082.533608698137</v>
      </c>
      <c r="AM226" s="107">
        <v>-20833.746681061173</v>
      </c>
      <c r="AN226" s="119">
        <v>655082.54</v>
      </c>
      <c r="AO226" s="118">
        <v>41634.28</v>
      </c>
      <c r="AP226" s="107">
        <v>-19853.676640000001</v>
      </c>
      <c r="AQ226" s="119">
        <v>576984.61</v>
      </c>
      <c r="AR226" s="118">
        <v>36596.47</v>
      </c>
      <c r="AS226" s="107">
        <v>-21898.227331802533</v>
      </c>
      <c r="AT226" s="119">
        <v>178961.04</v>
      </c>
      <c r="AU226" s="118">
        <v>10390.48</v>
      </c>
      <c r="AV226" s="197">
        <v>-14634.63</v>
      </c>
      <c r="AW226" s="199"/>
      <c r="AX226" s="87"/>
      <c r="AY226" s="88"/>
      <c r="AZ226" s="200"/>
      <c r="BA226" s="200"/>
      <c r="BB226" s="200"/>
      <c r="BC226" s="200"/>
      <c r="BD226" s="201"/>
      <c r="BE226" s="199"/>
      <c r="BF226" s="199"/>
      <c r="BG226" s="199"/>
      <c r="BH226" s="199"/>
    </row>
    <row r="227" spans="1:60" x14ac:dyDescent="0.35">
      <c r="A227" s="13">
        <v>217</v>
      </c>
      <c r="B227" s="50" t="s">
        <v>146</v>
      </c>
      <c r="C227" s="103">
        <v>176</v>
      </c>
      <c r="D227" s="71">
        <v>0.25</v>
      </c>
      <c r="E227" s="71" t="s">
        <v>346</v>
      </c>
      <c r="F227" s="59">
        <v>40044</v>
      </c>
      <c r="G227" s="59">
        <v>40044</v>
      </c>
      <c r="H227" s="73" t="s">
        <v>546</v>
      </c>
      <c r="I227" s="57">
        <f t="shared" si="50"/>
        <v>204749.95270879997</v>
      </c>
      <c r="J227" s="15">
        <f t="shared" si="51"/>
        <v>13337.416944244862</v>
      </c>
      <c r="K227" s="16">
        <f t="shared" si="44"/>
        <v>6.5140024541122304E-2</v>
      </c>
      <c r="L227" s="17">
        <f t="shared" si="52"/>
        <v>-2233.4417231216471</v>
      </c>
      <c r="M227" s="105">
        <v>3312.1599696000003</v>
      </c>
      <c r="N227" s="106">
        <v>215.75410041974396</v>
      </c>
      <c r="O227" s="107">
        <v>83.929748191344004</v>
      </c>
      <c r="P227" s="105">
        <v>75.017995200000072</v>
      </c>
      <c r="Q227" s="106">
        <v>4.8866722073279929</v>
      </c>
      <c r="R227" s="107">
        <v>2.0739989070719993</v>
      </c>
      <c r="S227" s="105">
        <v>14958.066326399996</v>
      </c>
      <c r="T227" s="106">
        <v>974.37</v>
      </c>
      <c r="U227" s="107">
        <v>479.55590067729634</v>
      </c>
      <c r="V227" s="105">
        <v>34897.255545600005</v>
      </c>
      <c r="W227" s="106">
        <v>2273.21</v>
      </c>
      <c r="X227" s="107">
        <v>1061.4100000000001</v>
      </c>
      <c r="Y227" s="105">
        <v>19218.7</v>
      </c>
      <c r="Z227" s="106">
        <v>1251.9100000000001</v>
      </c>
      <c r="AA227" s="107">
        <v>285.92851481668799</v>
      </c>
      <c r="AB227" s="105">
        <v>6164.49</v>
      </c>
      <c r="AC227" s="106">
        <v>401.55</v>
      </c>
      <c r="AD227" s="107">
        <v>101.46</v>
      </c>
      <c r="AE227" s="105">
        <v>9741.9310416000044</v>
      </c>
      <c r="AF227" s="106">
        <v>634.59</v>
      </c>
      <c r="AG227" s="107">
        <v>-156.11940389808009</v>
      </c>
      <c r="AH227" s="105">
        <v>21582.686217599963</v>
      </c>
      <c r="AI227" s="106">
        <v>1405.9</v>
      </c>
      <c r="AJ227" s="107">
        <v>-373.93570131350367</v>
      </c>
      <c r="AK227" s="105">
        <v>12587.905612799994</v>
      </c>
      <c r="AL227" s="106">
        <v>819.97617161779067</v>
      </c>
      <c r="AM227" s="107">
        <v>-553.38645039897608</v>
      </c>
      <c r="AN227" s="119">
        <v>33665.68</v>
      </c>
      <c r="AO227" s="118">
        <v>2192.98</v>
      </c>
      <c r="AP227" s="107">
        <v>-790.7449719</v>
      </c>
      <c r="AQ227" s="119">
        <v>33477.85</v>
      </c>
      <c r="AR227" s="118">
        <v>2180.75</v>
      </c>
      <c r="AS227" s="107">
        <v>-1072.4533582034878</v>
      </c>
      <c r="AT227" s="119">
        <v>15068.21</v>
      </c>
      <c r="AU227" s="118">
        <v>981.54</v>
      </c>
      <c r="AV227" s="197">
        <v>-1301.1600000000001</v>
      </c>
      <c r="AW227" s="199"/>
      <c r="AX227" s="87"/>
      <c r="AY227" s="88"/>
      <c r="AZ227" s="200"/>
      <c r="BA227" s="200"/>
      <c r="BB227" s="200"/>
      <c r="BC227" s="200"/>
      <c r="BD227" s="201"/>
      <c r="BE227" s="199"/>
      <c r="BF227" s="199"/>
      <c r="BG227" s="199"/>
      <c r="BH227" s="199"/>
    </row>
    <row r="228" spans="1:60" x14ac:dyDescent="0.35">
      <c r="A228" s="7">
        <v>218</v>
      </c>
      <c r="B228" s="50" t="s">
        <v>147</v>
      </c>
      <c r="C228" s="103">
        <v>177</v>
      </c>
      <c r="D228" s="71">
        <v>0.25</v>
      </c>
      <c r="E228" s="71" t="s">
        <v>346</v>
      </c>
      <c r="F228" s="59">
        <v>40512</v>
      </c>
      <c r="G228" s="59">
        <v>40512</v>
      </c>
      <c r="H228" s="73" t="s">
        <v>546</v>
      </c>
      <c r="I228" s="57">
        <f t="shared" si="50"/>
        <v>273728.26203749998</v>
      </c>
      <c r="J228" s="15">
        <f t="shared" si="51"/>
        <v>17830.660739700052</v>
      </c>
      <c r="K228" s="16">
        <f t="shared" si="44"/>
        <v>6.5140006395310771E-2</v>
      </c>
      <c r="L228" s="17">
        <f t="shared" si="52"/>
        <v>-3085.4223258908251</v>
      </c>
      <c r="M228" s="105">
        <v>19625.868657499999</v>
      </c>
      <c r="N228" s="106">
        <v>1278.4290843495503</v>
      </c>
      <c r="O228" s="107">
        <v>289.82129421069999</v>
      </c>
      <c r="P228" s="105">
        <v>21391.880352499997</v>
      </c>
      <c r="Q228" s="106">
        <v>1393.4670861618497</v>
      </c>
      <c r="R228" s="107">
        <v>413.17670313184999</v>
      </c>
      <c r="S228" s="105">
        <v>32496.675084999966</v>
      </c>
      <c r="T228" s="106">
        <v>2116.83</v>
      </c>
      <c r="U228" s="107">
        <v>786.06957655589986</v>
      </c>
      <c r="V228" s="105">
        <v>33786.910569999978</v>
      </c>
      <c r="W228" s="106">
        <v>2200.88</v>
      </c>
      <c r="X228" s="107">
        <v>875.79</v>
      </c>
      <c r="Y228" s="105">
        <v>22531.37</v>
      </c>
      <c r="Z228" s="106">
        <v>1467.69</v>
      </c>
      <c r="AA228" s="107">
        <v>369.12146900369987</v>
      </c>
      <c r="AB228" s="105">
        <v>9221.39</v>
      </c>
      <c r="AC228" s="106">
        <v>600.67999999999995</v>
      </c>
      <c r="AD228" s="107">
        <v>149.44999999999999</v>
      </c>
      <c r="AE228" s="105">
        <v>10850.307457500008</v>
      </c>
      <c r="AF228" s="106">
        <v>706.79</v>
      </c>
      <c r="AG228" s="107">
        <v>-259.52152427495008</v>
      </c>
      <c r="AH228" s="105">
        <v>15740.362942500007</v>
      </c>
      <c r="AI228" s="106">
        <v>1025.33</v>
      </c>
      <c r="AJ228" s="107">
        <v>-309.15009272244981</v>
      </c>
      <c r="AK228" s="105">
        <v>15859.756972500007</v>
      </c>
      <c r="AL228" s="106">
        <v>1033.1045691886507</v>
      </c>
      <c r="AM228" s="107">
        <v>-875.32770392637519</v>
      </c>
      <c r="AN228" s="119">
        <v>36284.14</v>
      </c>
      <c r="AO228" s="118">
        <v>2363.5500000000002</v>
      </c>
      <c r="AP228" s="107">
        <v>-1191.4521729999999</v>
      </c>
      <c r="AQ228" s="119">
        <v>30142.29</v>
      </c>
      <c r="AR228" s="118">
        <v>1963.47</v>
      </c>
      <c r="AS228" s="107">
        <v>-1254.7598748691998</v>
      </c>
      <c r="AT228" s="119">
        <v>25797.31</v>
      </c>
      <c r="AU228" s="118">
        <v>1680.44</v>
      </c>
      <c r="AV228" s="197">
        <v>-2078.64</v>
      </c>
      <c r="AW228" s="199"/>
      <c r="AX228" s="87"/>
      <c r="AY228" s="88"/>
      <c r="AZ228" s="200"/>
      <c r="BA228" s="200"/>
      <c r="BB228" s="200"/>
      <c r="BC228" s="200"/>
      <c r="BD228" s="201"/>
      <c r="BE228" s="199"/>
      <c r="BF228" s="199"/>
      <c r="BG228" s="199"/>
      <c r="BH228" s="199"/>
    </row>
    <row r="229" spans="1:60" x14ac:dyDescent="0.35">
      <c r="A229" s="7">
        <v>219</v>
      </c>
      <c r="B229" s="50" t="s">
        <v>148</v>
      </c>
      <c r="C229" s="103">
        <v>178</v>
      </c>
      <c r="D229" s="71">
        <v>0.245</v>
      </c>
      <c r="E229" s="71" t="s">
        <v>346</v>
      </c>
      <c r="F229" s="59">
        <v>40926</v>
      </c>
      <c r="G229" s="59">
        <v>40926</v>
      </c>
      <c r="H229" s="73" t="s">
        <v>546</v>
      </c>
      <c r="I229" s="57">
        <f t="shared" si="50"/>
        <v>263747.24000000005</v>
      </c>
      <c r="J229" s="15">
        <f t="shared" si="51"/>
        <v>28637.667065599999</v>
      </c>
      <c r="K229" s="16">
        <f t="shared" si="44"/>
        <v>0.10857996870640237</v>
      </c>
      <c r="L229" s="17">
        <f t="shared" si="52"/>
        <v>9415.1148563999977</v>
      </c>
      <c r="M229" s="105">
        <v>21511.360000000011</v>
      </c>
      <c r="N229" s="106">
        <v>2335.7034687999994</v>
      </c>
      <c r="O229" s="107">
        <v>1264.3789924000002</v>
      </c>
      <c r="P229" s="105">
        <v>14530.160000000002</v>
      </c>
      <c r="Q229" s="106">
        <v>1577.6847727999989</v>
      </c>
      <c r="R229" s="107">
        <v>897.43436560000021</v>
      </c>
      <c r="S229" s="105">
        <v>33849.080000000038</v>
      </c>
      <c r="T229" s="106">
        <v>3675.33</v>
      </c>
      <c r="U229" s="107">
        <v>2372.9641100000003</v>
      </c>
      <c r="V229" s="105">
        <v>33155.319999999992</v>
      </c>
      <c r="W229" s="106">
        <v>3600</v>
      </c>
      <c r="X229" s="107">
        <v>2341.37</v>
      </c>
      <c r="Y229" s="105">
        <v>22016.080000000002</v>
      </c>
      <c r="Z229" s="106">
        <v>2390.5100000000002</v>
      </c>
      <c r="AA229" s="107">
        <v>1326.4414251999999</v>
      </c>
      <c r="AB229" s="105">
        <v>5951.84</v>
      </c>
      <c r="AC229" s="106">
        <v>646.25</v>
      </c>
      <c r="AD229" s="107">
        <v>370</v>
      </c>
      <c r="AE229" s="105">
        <v>6274.5599999999968</v>
      </c>
      <c r="AF229" s="106">
        <v>681.29</v>
      </c>
      <c r="AG229" s="107">
        <v>137.84161599999999</v>
      </c>
      <c r="AH229" s="105">
        <v>22107.680000000008</v>
      </c>
      <c r="AI229" s="106">
        <v>2400.4499999999998</v>
      </c>
      <c r="AJ229" s="107">
        <v>521.20311120000008</v>
      </c>
      <c r="AK229" s="105">
        <v>13562.800000000012</v>
      </c>
      <c r="AL229" s="106">
        <v>1472.6488240000003</v>
      </c>
      <c r="AM229" s="107">
        <v>-38.418087200000066</v>
      </c>
      <c r="AN229" s="119">
        <v>35614.32</v>
      </c>
      <c r="AO229" s="118">
        <v>3867</v>
      </c>
      <c r="AP229" s="107">
        <v>677.63803280000002</v>
      </c>
      <c r="AQ229" s="119">
        <v>36735.56</v>
      </c>
      <c r="AR229" s="118">
        <v>3988.75</v>
      </c>
      <c r="AS229" s="107">
        <v>394.29129039999856</v>
      </c>
      <c r="AT229" s="119">
        <v>18438.48</v>
      </c>
      <c r="AU229" s="118">
        <v>2002.05</v>
      </c>
      <c r="AV229" s="197">
        <v>-850.03</v>
      </c>
      <c r="AW229" s="199"/>
      <c r="AX229" s="87"/>
      <c r="AY229" s="88"/>
      <c r="AZ229" s="200"/>
      <c r="BA229" s="200"/>
      <c r="BB229" s="200"/>
      <c r="BC229" s="200"/>
      <c r="BD229" s="201"/>
      <c r="BE229" s="199"/>
      <c r="BF229" s="199"/>
      <c r="BG229" s="199"/>
      <c r="BH229" s="199"/>
    </row>
    <row r="230" spans="1:60" x14ac:dyDescent="0.35">
      <c r="A230" s="13">
        <v>220</v>
      </c>
      <c r="B230" s="50" t="s">
        <v>268</v>
      </c>
      <c r="C230" s="103">
        <v>223</v>
      </c>
      <c r="D230" s="71">
        <v>0.22500000000000001</v>
      </c>
      <c r="E230" s="71" t="s">
        <v>346</v>
      </c>
      <c r="F230" s="59">
        <v>40373</v>
      </c>
      <c r="G230" s="59">
        <v>40373</v>
      </c>
      <c r="H230" s="73" t="s">
        <v>548</v>
      </c>
      <c r="I230" s="57">
        <f t="shared" si="50"/>
        <v>256600.1972</v>
      </c>
      <c r="J230" s="15">
        <f t="shared" si="51"/>
        <v>19020.849960471998</v>
      </c>
      <c r="K230" s="16">
        <f t="shared" si="44"/>
        <v>7.4126404297525608E-2</v>
      </c>
      <c r="L230" s="17">
        <f t="shared" si="52"/>
        <v>-368.61182073099849</v>
      </c>
      <c r="M230" s="105">
        <v>16287.6</v>
      </c>
      <c r="N230" s="106">
        <v>1203.2145465360002</v>
      </c>
      <c r="O230" s="107">
        <v>358.12629444800069</v>
      </c>
      <c r="P230" s="105">
        <v>14860.559199999991</v>
      </c>
      <c r="Q230" s="106">
        <v>1098.090899416</v>
      </c>
      <c r="R230" s="107">
        <v>353.51319678100049</v>
      </c>
      <c r="S230" s="105">
        <v>33341.38700000001</v>
      </c>
      <c r="T230" s="106">
        <v>2520.5400000000004</v>
      </c>
      <c r="U230" s="107">
        <v>1220.4016383799994</v>
      </c>
      <c r="V230" s="105">
        <v>33860.165999999997</v>
      </c>
      <c r="W230" s="106">
        <v>2541.6999999999998</v>
      </c>
      <c r="X230" s="107">
        <v>1367.75</v>
      </c>
      <c r="Y230" s="105">
        <v>20135.120000000003</v>
      </c>
      <c r="Z230" s="106">
        <v>1478.3999999999999</v>
      </c>
      <c r="AA230" s="107">
        <v>459.90308726000006</v>
      </c>
      <c r="AB230" s="105">
        <v>7165.44</v>
      </c>
      <c r="AC230" s="106">
        <v>505.7</v>
      </c>
      <c r="AD230" s="107">
        <v>87.46</v>
      </c>
      <c r="AE230" s="105">
        <v>12782.219999999994</v>
      </c>
      <c r="AF230" s="106">
        <v>913.2</v>
      </c>
      <c r="AG230" s="107">
        <v>-218.56532999999965</v>
      </c>
      <c r="AH230" s="105">
        <v>21196.380000000012</v>
      </c>
      <c r="AI230" s="106">
        <v>1564.7200000000003</v>
      </c>
      <c r="AJ230" s="107">
        <v>-182.71406009999998</v>
      </c>
      <c r="AK230" s="105">
        <v>18697.50499999999</v>
      </c>
      <c r="AL230" s="106">
        <v>1384.2545145199974</v>
      </c>
      <c r="AM230" s="107">
        <v>-798.78185200999974</v>
      </c>
      <c r="AN230" s="119">
        <v>31052.03</v>
      </c>
      <c r="AO230" s="118">
        <v>2304.14</v>
      </c>
      <c r="AP230" s="107">
        <v>-500.8917242</v>
      </c>
      <c r="AQ230" s="119">
        <v>26821.37</v>
      </c>
      <c r="AR230" s="118">
        <v>2004.5099999999998</v>
      </c>
      <c r="AS230" s="107">
        <v>-850.40307129000018</v>
      </c>
      <c r="AT230" s="119">
        <v>20400.419999999998</v>
      </c>
      <c r="AU230" s="118">
        <v>1502.38</v>
      </c>
      <c r="AV230" s="197">
        <v>-1664.41</v>
      </c>
      <c r="AW230" s="199"/>
      <c r="AX230" s="87"/>
      <c r="AY230" s="88"/>
      <c r="AZ230" s="200"/>
      <c r="BA230" s="200"/>
      <c r="BB230" s="200"/>
      <c r="BC230" s="200"/>
      <c r="BD230" s="201"/>
      <c r="BE230" s="199"/>
      <c r="BF230" s="199"/>
      <c r="BG230" s="199"/>
      <c r="BH230" s="199"/>
    </row>
    <row r="231" spans="1:60" x14ac:dyDescent="0.35">
      <c r="A231" s="7">
        <v>221</v>
      </c>
      <c r="B231" s="50" t="s">
        <v>269</v>
      </c>
      <c r="C231" s="103">
        <v>222</v>
      </c>
      <c r="D231" s="71">
        <v>0.22500000000000001</v>
      </c>
      <c r="E231" s="71" t="s">
        <v>346</v>
      </c>
      <c r="F231" s="59">
        <v>40373</v>
      </c>
      <c r="G231" s="59">
        <v>40373</v>
      </c>
      <c r="H231" s="73" t="s">
        <v>548</v>
      </c>
      <c r="I231" s="57">
        <f t="shared" si="50"/>
        <v>250540.14610000001</v>
      </c>
      <c r="J231" s="15">
        <f t="shared" si="51"/>
        <v>18462.209134909997</v>
      </c>
      <c r="K231" s="16">
        <f t="shared" si="44"/>
        <v>7.3689623887826086E-2</v>
      </c>
      <c r="L231" s="17">
        <f t="shared" si="52"/>
        <v>-587.80844262800088</v>
      </c>
      <c r="M231" s="105">
        <v>16417.900099999999</v>
      </c>
      <c r="N231" s="106">
        <v>1198.4783303299985</v>
      </c>
      <c r="O231" s="107">
        <v>342.81878373599983</v>
      </c>
      <c r="P231" s="105">
        <v>14570.56</v>
      </c>
      <c r="Q231" s="106">
        <v>1062.6908045799998</v>
      </c>
      <c r="R231" s="107">
        <v>305.81252914600014</v>
      </c>
      <c r="S231" s="105">
        <v>31871.016999999989</v>
      </c>
      <c r="T231" s="106">
        <v>2389.5299999999997</v>
      </c>
      <c r="U231" s="107">
        <v>1154.6164197099984</v>
      </c>
      <c r="V231" s="105">
        <v>33794.339</v>
      </c>
      <c r="W231" s="106">
        <v>2513.3999999999996</v>
      </c>
      <c r="X231" s="107">
        <v>1339.77</v>
      </c>
      <c r="Y231" s="105">
        <v>19377.75</v>
      </c>
      <c r="Z231" s="106">
        <v>1400.82</v>
      </c>
      <c r="AA231" s="107">
        <v>418.28567330999988</v>
      </c>
      <c r="AB231" s="105">
        <v>6737.94</v>
      </c>
      <c r="AC231" s="106">
        <v>476.03</v>
      </c>
      <c r="AD231" s="107">
        <v>78.459999999999994</v>
      </c>
      <c r="AE231" s="105">
        <v>11896.56000000001</v>
      </c>
      <c r="AF231" s="106">
        <v>853.92</v>
      </c>
      <c r="AG231" s="107">
        <v>-202.69711439999986</v>
      </c>
      <c r="AH231" s="105">
        <v>19891.44000000001</v>
      </c>
      <c r="AI231" s="106">
        <v>1455.4</v>
      </c>
      <c r="AJ231" s="107">
        <v>-195.4722864</v>
      </c>
      <c r="AK231" s="105">
        <v>18305.41</v>
      </c>
      <c r="AL231" s="106">
        <v>1333.88</v>
      </c>
      <c r="AM231" s="107">
        <v>-804.10966601999951</v>
      </c>
      <c r="AN231" s="119">
        <v>32000.43</v>
      </c>
      <c r="AO231" s="118">
        <v>2399.33</v>
      </c>
      <c r="AP231" s="107">
        <v>-454.33471639999999</v>
      </c>
      <c r="AQ231" s="119">
        <v>25414.760000000002</v>
      </c>
      <c r="AR231" s="118">
        <v>1887.34</v>
      </c>
      <c r="AS231" s="107">
        <v>-834.55806530999962</v>
      </c>
      <c r="AT231" s="119">
        <v>20262.04</v>
      </c>
      <c r="AU231" s="118">
        <v>1491.3899999999999</v>
      </c>
      <c r="AV231" s="197">
        <v>-1736.4</v>
      </c>
      <c r="AW231" s="199"/>
      <c r="AX231" s="87"/>
      <c r="AY231" s="88"/>
      <c r="AZ231" s="200"/>
      <c r="BA231" s="200"/>
      <c r="BB231" s="200"/>
      <c r="BC231" s="200"/>
      <c r="BD231" s="201"/>
      <c r="BE231" s="199"/>
      <c r="BF231" s="199"/>
      <c r="BG231" s="199"/>
      <c r="BH231" s="199"/>
    </row>
    <row r="232" spans="1:60" x14ac:dyDescent="0.35">
      <c r="A232" s="7">
        <v>222</v>
      </c>
      <c r="B232" s="50" t="s">
        <v>270</v>
      </c>
      <c r="C232" s="103">
        <v>221</v>
      </c>
      <c r="D232" s="71">
        <v>0.22500000000000001</v>
      </c>
      <c r="E232" s="71" t="s">
        <v>346</v>
      </c>
      <c r="F232" s="59">
        <v>40449</v>
      </c>
      <c r="G232" s="59">
        <v>40449</v>
      </c>
      <c r="H232" s="73" t="s">
        <v>549</v>
      </c>
      <c r="I232" s="57">
        <f t="shared" si="50"/>
        <v>264505.90240000002</v>
      </c>
      <c r="J232" s="15">
        <f t="shared" si="51"/>
        <v>19398.518240435998</v>
      </c>
      <c r="K232" s="16">
        <f t="shared" si="44"/>
        <v>7.3338697036335013E-2</v>
      </c>
      <c r="L232" s="17">
        <f t="shared" si="52"/>
        <v>-361.66763413800027</v>
      </c>
      <c r="M232" s="105">
        <v>12214.033100000004</v>
      </c>
      <c r="N232" s="106">
        <v>882.86384318600017</v>
      </c>
      <c r="O232" s="107">
        <v>291.18758614699993</v>
      </c>
      <c r="P232" s="105">
        <v>15286.569300000008</v>
      </c>
      <c r="Q232" s="106">
        <v>1118.1184341299988</v>
      </c>
      <c r="R232" s="107">
        <v>373.18724556500007</v>
      </c>
      <c r="S232" s="105">
        <v>36868.798999999999</v>
      </c>
      <c r="T232" s="106">
        <v>2751.44</v>
      </c>
      <c r="U232" s="107">
        <v>1319.9003725300008</v>
      </c>
      <c r="V232" s="105">
        <v>35308.199999999997</v>
      </c>
      <c r="W232" s="106">
        <v>2618.2499999999995</v>
      </c>
      <c r="X232" s="107">
        <v>1412.32</v>
      </c>
      <c r="Y232" s="105">
        <v>20176.59</v>
      </c>
      <c r="Z232" s="106">
        <v>1445.8300000000002</v>
      </c>
      <c r="AA232" s="107">
        <v>412.79473519999982</v>
      </c>
      <c r="AB232" s="105">
        <v>5879.43</v>
      </c>
      <c r="AC232" s="106">
        <v>405.9</v>
      </c>
      <c r="AD232" s="107">
        <v>87.41</v>
      </c>
      <c r="AE232" s="105">
        <v>13401.330000000004</v>
      </c>
      <c r="AF232" s="106">
        <v>952.55000000000007</v>
      </c>
      <c r="AG232" s="107">
        <v>-227.84314679999994</v>
      </c>
      <c r="AH232" s="105">
        <v>20745.689999999984</v>
      </c>
      <c r="AI232" s="106">
        <v>1513.44</v>
      </c>
      <c r="AJ232" s="107">
        <v>-151.56612450000003</v>
      </c>
      <c r="AK232" s="105">
        <v>19921.651000000002</v>
      </c>
      <c r="AL232" s="106">
        <v>1435.6459631199984</v>
      </c>
      <c r="AM232" s="107">
        <v>-861.4421056900004</v>
      </c>
      <c r="AN232" s="119">
        <v>34367.79</v>
      </c>
      <c r="AO232" s="118">
        <v>2571.9499999999998</v>
      </c>
      <c r="AP232" s="107">
        <v>-444.94109630000003</v>
      </c>
      <c r="AQ232" s="119">
        <v>28831.909999999996</v>
      </c>
      <c r="AR232" s="118">
        <v>2126.06</v>
      </c>
      <c r="AS232" s="107">
        <v>-850.30510029000004</v>
      </c>
      <c r="AT232" s="119">
        <v>21503.910000000003</v>
      </c>
      <c r="AU232" s="118">
        <v>1576.4699999999998</v>
      </c>
      <c r="AV232" s="197">
        <v>-1722.37</v>
      </c>
      <c r="AW232" s="199"/>
      <c r="AX232" s="87"/>
      <c r="AY232" s="88"/>
      <c r="AZ232" s="200"/>
      <c r="BA232" s="200"/>
      <c r="BB232" s="200"/>
      <c r="BC232" s="200"/>
      <c r="BD232" s="201"/>
      <c r="BE232" s="199"/>
      <c r="BF232" s="199"/>
      <c r="BG232" s="199"/>
      <c r="BH232" s="199"/>
    </row>
    <row r="233" spans="1:60" x14ac:dyDescent="0.35">
      <c r="A233" s="13">
        <v>223</v>
      </c>
      <c r="B233" s="50" t="s">
        <v>271</v>
      </c>
      <c r="C233" s="103">
        <v>220</v>
      </c>
      <c r="D233" s="71">
        <v>0.22500000000000001</v>
      </c>
      <c r="E233" s="71" t="s">
        <v>346</v>
      </c>
      <c r="F233" s="59">
        <v>40449</v>
      </c>
      <c r="G233" s="59">
        <v>40449</v>
      </c>
      <c r="H233" s="73" t="s">
        <v>549</v>
      </c>
      <c r="I233" s="57">
        <f t="shared" si="50"/>
        <v>279265.84649999999</v>
      </c>
      <c r="J233" s="15">
        <f t="shared" si="51"/>
        <v>20766.046373655998</v>
      </c>
      <c r="K233" s="16">
        <f t="shared" si="44"/>
        <v>7.4359420007544669E-2</v>
      </c>
      <c r="L233" s="17">
        <f t="shared" si="52"/>
        <v>-486.20073703700223</v>
      </c>
      <c r="M233" s="105">
        <v>17915.815600000009</v>
      </c>
      <c r="N233" s="106">
        <v>1319.9552897979997</v>
      </c>
      <c r="O233" s="107">
        <v>394.58911062100043</v>
      </c>
      <c r="P233" s="105">
        <v>16372.608899999992</v>
      </c>
      <c r="Q233" s="106">
        <v>1201.6566918779997</v>
      </c>
      <c r="R233" s="107">
        <v>369.82294876200007</v>
      </c>
      <c r="S233" s="105">
        <v>35426.31</v>
      </c>
      <c r="T233" s="106">
        <v>2669.9700000000003</v>
      </c>
      <c r="U233" s="107">
        <v>1295.0194101099976</v>
      </c>
      <c r="V233" s="105">
        <v>35976.758999999976</v>
      </c>
      <c r="W233" s="106">
        <v>2707.54</v>
      </c>
      <c r="X233" s="107">
        <v>1476.88</v>
      </c>
      <c r="Y233" s="105">
        <v>20955.7</v>
      </c>
      <c r="Z233" s="106">
        <v>1535.05</v>
      </c>
      <c r="AA233" s="107">
        <v>479.59621864000013</v>
      </c>
      <c r="AB233" s="105">
        <v>7591.77</v>
      </c>
      <c r="AC233" s="106">
        <v>532.29</v>
      </c>
      <c r="AD233" s="107">
        <v>81.33</v>
      </c>
      <c r="AE233" s="105">
        <v>14384.130000000006</v>
      </c>
      <c r="AF233" s="106">
        <v>1049.8399999999999</v>
      </c>
      <c r="AG233" s="107">
        <v>-216.25957889999984</v>
      </c>
      <c r="AH233" s="105">
        <v>23017.440000000017</v>
      </c>
      <c r="AI233" s="106">
        <v>1702.5600000000002</v>
      </c>
      <c r="AJ233" s="107">
        <v>-191.68839209999996</v>
      </c>
      <c r="AK233" s="105">
        <v>20382.812999999995</v>
      </c>
      <c r="AL233" s="106">
        <v>1509.3243919799997</v>
      </c>
      <c r="AM233" s="107">
        <v>-866.2494398700012</v>
      </c>
      <c r="AN233" s="119">
        <v>35515.86</v>
      </c>
      <c r="AO233" s="118">
        <v>2678.18</v>
      </c>
      <c r="AP233" s="107">
        <v>-477.95571089999999</v>
      </c>
      <c r="AQ233" s="119">
        <v>28960.5</v>
      </c>
      <c r="AR233" s="118">
        <v>2178.9499999999998</v>
      </c>
      <c r="AS233" s="107">
        <v>-872.07530340000017</v>
      </c>
      <c r="AT233" s="119">
        <v>22766.14</v>
      </c>
      <c r="AU233" s="118">
        <v>1680.73</v>
      </c>
      <c r="AV233" s="197">
        <v>-1959.21</v>
      </c>
      <c r="AW233" s="199"/>
      <c r="AX233" s="87"/>
      <c r="AY233" s="88"/>
      <c r="AZ233" s="200"/>
      <c r="BA233" s="200"/>
      <c r="BB233" s="200"/>
      <c r="BC233" s="200"/>
      <c r="BD233" s="201"/>
      <c r="BE233" s="199"/>
      <c r="BF233" s="199"/>
      <c r="BG233" s="199"/>
      <c r="BH233" s="199"/>
    </row>
    <row r="234" spans="1:60" x14ac:dyDescent="0.35">
      <c r="A234" s="7">
        <v>224</v>
      </c>
      <c r="B234" s="50" t="s">
        <v>272</v>
      </c>
      <c r="C234" s="103">
        <v>51</v>
      </c>
      <c r="D234" s="71">
        <v>0.85</v>
      </c>
      <c r="E234" s="71" t="s">
        <v>346</v>
      </c>
      <c r="F234" s="59">
        <v>37565</v>
      </c>
      <c r="G234" s="59">
        <v>40513</v>
      </c>
      <c r="H234" s="73" t="s">
        <v>547</v>
      </c>
      <c r="I234" s="57">
        <f t="shared" si="50"/>
        <v>1818664.25</v>
      </c>
      <c r="J234" s="15">
        <f t="shared" si="51"/>
        <v>126743.14831989999</v>
      </c>
      <c r="K234" s="16">
        <f>J234/I234</f>
        <v>6.9690240141851351E-2</v>
      </c>
      <c r="L234" s="17">
        <f t="shared" si="52"/>
        <v>-19151.115266300018</v>
      </c>
      <c r="M234" s="105">
        <v>116947.66</v>
      </c>
      <c r="N234" s="106">
        <v>8072.0995186</v>
      </c>
      <c r="O234" s="107">
        <v>1957.2925005000004</v>
      </c>
      <c r="P234" s="105">
        <v>121764.67000000009</v>
      </c>
      <c r="Q234" s="106">
        <v>8377.6820829000008</v>
      </c>
      <c r="R234" s="107">
        <v>1974.8689102999992</v>
      </c>
      <c r="S234" s="105">
        <v>202042.33999999994</v>
      </c>
      <c r="T234" s="106">
        <v>14234.130000000001</v>
      </c>
      <c r="U234" s="107">
        <v>6557.449378599993</v>
      </c>
      <c r="V234" s="123">
        <v>193399.02999999988</v>
      </c>
      <c r="W234" s="118">
        <v>13589.789999999999</v>
      </c>
      <c r="X234" s="124">
        <v>6768.9</v>
      </c>
      <c r="Y234" s="123">
        <v>134216.97</v>
      </c>
      <c r="Z234" s="118">
        <v>9218.0400000000009</v>
      </c>
      <c r="AA234" s="124">
        <v>2687.7289546000029</v>
      </c>
      <c r="AB234" s="123">
        <v>47387.76</v>
      </c>
      <c r="AC234" s="118">
        <v>3126.36</v>
      </c>
      <c r="AD234" s="124">
        <v>349.22</v>
      </c>
      <c r="AE234" s="123">
        <v>74283.600000000064</v>
      </c>
      <c r="AF234" s="118">
        <v>5031.05</v>
      </c>
      <c r="AG234" s="124">
        <v>-1155.0680035999994</v>
      </c>
      <c r="AH234" s="123">
        <v>148289.7999999999</v>
      </c>
      <c r="AI234" s="118">
        <v>10267.210000000001</v>
      </c>
      <c r="AJ234" s="124">
        <v>-2119.4007582999998</v>
      </c>
      <c r="AK234" s="105">
        <v>117895.32</v>
      </c>
      <c r="AL234" s="106">
        <v>8139.1467183999957</v>
      </c>
      <c r="AM234" s="107">
        <v>-5299.7651152000044</v>
      </c>
      <c r="AN234" s="119">
        <v>242871.24</v>
      </c>
      <c r="AO234" s="118">
        <v>17350.849999999999</v>
      </c>
      <c r="AP234" s="107">
        <v>-4522.3573210000004</v>
      </c>
      <c r="AQ234" s="119">
        <v>219532.03</v>
      </c>
      <c r="AR234" s="118">
        <v>15419.62</v>
      </c>
      <c r="AS234" s="107">
        <v>-6886.2938122000105</v>
      </c>
      <c r="AT234" s="119">
        <v>200033.83000000002</v>
      </c>
      <c r="AU234" s="118">
        <v>13917.17</v>
      </c>
      <c r="AV234" s="197">
        <v>-19463.689999999999</v>
      </c>
      <c r="AW234" s="199"/>
      <c r="AX234" s="87"/>
      <c r="AY234" s="88"/>
      <c r="AZ234" s="200"/>
      <c r="BA234" s="200"/>
      <c r="BB234" s="200"/>
      <c r="BC234" s="200"/>
      <c r="BD234" s="201"/>
      <c r="BE234" s="199"/>
      <c r="BF234" s="199"/>
      <c r="BG234" s="199"/>
      <c r="BH234" s="199"/>
    </row>
    <row r="235" spans="1:60" x14ac:dyDescent="0.35">
      <c r="A235" s="7">
        <v>225</v>
      </c>
      <c r="B235" s="50" t="s">
        <v>210</v>
      </c>
      <c r="C235" s="103">
        <v>243</v>
      </c>
      <c r="D235" s="71">
        <v>0.8</v>
      </c>
      <c r="E235" s="71" t="s">
        <v>346</v>
      </c>
      <c r="F235" s="59">
        <v>40575</v>
      </c>
      <c r="G235" s="59">
        <v>40575</v>
      </c>
      <c r="H235" s="73" t="s">
        <v>550</v>
      </c>
      <c r="I235" s="57">
        <f t="shared" si="50"/>
        <v>2255785.4000000004</v>
      </c>
      <c r="J235" s="15">
        <f t="shared" si="51"/>
        <v>161757.81289399997</v>
      </c>
      <c r="K235" s="16">
        <f>J235/I235</f>
        <v>7.1707979355660312E-2</v>
      </c>
      <c r="L235" s="17">
        <f t="shared" si="52"/>
        <v>-18085.758066000002</v>
      </c>
      <c r="M235" s="105">
        <v>164630.20000000013</v>
      </c>
      <c r="N235" s="106">
        <v>19191.863329999993</v>
      </c>
      <c r="O235" s="107">
        <v>10482.400235999985</v>
      </c>
      <c r="P235" s="105">
        <v>166741.00000000006</v>
      </c>
      <c r="Q235" s="106">
        <v>11268.229564000001</v>
      </c>
      <c r="R235" s="107">
        <v>2811.3395960000012</v>
      </c>
      <c r="S235" s="105">
        <v>254771.99999999997</v>
      </c>
      <c r="T235" s="106">
        <v>17443.579999999998</v>
      </c>
      <c r="U235" s="107">
        <v>7427.0410419999998</v>
      </c>
      <c r="V235" s="105">
        <v>247814.39999999985</v>
      </c>
      <c r="W235" s="106">
        <v>17110.150000000001</v>
      </c>
      <c r="X235" s="107">
        <v>8133.11</v>
      </c>
      <c r="Y235" s="105">
        <v>153484.79999999999</v>
      </c>
      <c r="Z235" s="106">
        <v>10143.040000000001</v>
      </c>
      <c r="AA235" s="107">
        <v>2795.8612060000014</v>
      </c>
      <c r="AB235" s="105">
        <v>76076.600000000006</v>
      </c>
      <c r="AC235" s="106">
        <v>4798.1899999999996</v>
      </c>
      <c r="AD235" s="107">
        <v>246.19</v>
      </c>
      <c r="AE235" s="105">
        <v>118500.2</v>
      </c>
      <c r="AF235" s="106">
        <v>7978.2800000000007</v>
      </c>
      <c r="AG235" s="107">
        <v>-1950.4222379999972</v>
      </c>
      <c r="AH235" s="105">
        <v>175631.40000000002</v>
      </c>
      <c r="AI235" s="106">
        <v>11921.970000000001</v>
      </c>
      <c r="AJ235" s="107">
        <v>-2944.8079619999967</v>
      </c>
      <c r="AK235" s="105">
        <v>174542.60000000012</v>
      </c>
      <c r="AL235" s="106">
        <v>11782.25</v>
      </c>
      <c r="AM235" s="107">
        <v>-8475.9465079999918</v>
      </c>
      <c r="AN235" s="119">
        <v>278034.59999999998</v>
      </c>
      <c r="AO235" s="118">
        <v>19502.59</v>
      </c>
      <c r="AP235" s="107">
        <v>-6273.0892780000004</v>
      </c>
      <c r="AQ235" s="119">
        <v>249298.4</v>
      </c>
      <c r="AR235" s="118">
        <v>17585.78</v>
      </c>
      <c r="AS235" s="107">
        <v>-8643.9541600000048</v>
      </c>
      <c r="AT235" s="119">
        <v>196259.20000000001</v>
      </c>
      <c r="AU235" s="118">
        <v>13031.89</v>
      </c>
      <c r="AV235" s="197">
        <v>-21693.48</v>
      </c>
      <c r="AW235" s="199"/>
      <c r="AX235" s="87"/>
      <c r="AY235" s="88"/>
      <c r="AZ235" s="200"/>
      <c r="BA235" s="200"/>
      <c r="BB235" s="200"/>
      <c r="BC235" s="200"/>
      <c r="BD235" s="201"/>
      <c r="BE235" s="199"/>
      <c r="BF235" s="199"/>
      <c r="BG235" s="199"/>
      <c r="BH235" s="199"/>
    </row>
    <row r="236" spans="1:60" x14ac:dyDescent="0.35">
      <c r="A236" s="13">
        <v>226</v>
      </c>
      <c r="B236" s="50" t="s">
        <v>209</v>
      </c>
      <c r="C236" s="103">
        <v>246</v>
      </c>
      <c r="D236" s="71">
        <v>0.25</v>
      </c>
      <c r="E236" s="71" t="s">
        <v>346</v>
      </c>
      <c r="F236" s="59">
        <v>40099</v>
      </c>
      <c r="G236" s="59">
        <v>40513</v>
      </c>
      <c r="H236" s="73" t="s">
        <v>551</v>
      </c>
      <c r="I236" s="57">
        <f t="shared" si="50"/>
        <v>178346.74356591998</v>
      </c>
      <c r="J236" s="15">
        <f t="shared" si="51"/>
        <v>11617.513939474145</v>
      </c>
      <c r="K236" s="16">
        <f t="shared" si="44"/>
        <v>6.5140039605938282E-2</v>
      </c>
      <c r="L236" s="17">
        <f t="shared" si="52"/>
        <v>-2436.6410259908344</v>
      </c>
      <c r="M236" s="105">
        <v>12153.908131200003</v>
      </c>
      <c r="N236" s="106">
        <v>791.7055756663666</v>
      </c>
      <c r="O236" s="107">
        <v>146.52827540483051</v>
      </c>
      <c r="P236" s="105">
        <v>9912.5495870400027</v>
      </c>
      <c r="Q236" s="106">
        <v>645.70348009978534</v>
      </c>
      <c r="R236" s="107">
        <v>129.14823774581274</v>
      </c>
      <c r="S236" s="105">
        <v>22912.140670559991</v>
      </c>
      <c r="T236" s="106">
        <v>1492.5</v>
      </c>
      <c r="U236" s="107">
        <v>575.49709756042489</v>
      </c>
      <c r="V236" s="105">
        <v>20015.193081599988</v>
      </c>
      <c r="W236" s="106">
        <v>1303.79</v>
      </c>
      <c r="X236" s="107">
        <v>565.69000000000005</v>
      </c>
      <c r="Y236" s="105">
        <v>17547.849999999999</v>
      </c>
      <c r="Z236" s="106">
        <v>1143.07</v>
      </c>
      <c r="AA236" s="107">
        <v>240.50468591373624</v>
      </c>
      <c r="AB236" s="105">
        <v>4591.93</v>
      </c>
      <c r="AC236" s="106">
        <v>299.12</v>
      </c>
      <c r="AD236" s="107">
        <v>-12.89</v>
      </c>
      <c r="AE236" s="105">
        <v>7655.2155028800062</v>
      </c>
      <c r="AF236" s="106">
        <v>498.66</v>
      </c>
      <c r="AG236" s="107">
        <v>-152.73304281918712</v>
      </c>
      <c r="AH236" s="105">
        <v>10312.934018400025</v>
      </c>
      <c r="AI236" s="106">
        <v>671.78</v>
      </c>
      <c r="AJ236" s="107">
        <v>-192.72602195952487</v>
      </c>
      <c r="AK236" s="105">
        <v>13325.834874239994</v>
      </c>
      <c r="AL236" s="106">
        <v>868.04488370799515</v>
      </c>
      <c r="AM236" s="107">
        <v>-703.31057833849832</v>
      </c>
      <c r="AN236" s="119">
        <v>23601.437699999999</v>
      </c>
      <c r="AO236" s="118">
        <v>1537.4</v>
      </c>
      <c r="AP236" s="107">
        <v>-609.61791010000002</v>
      </c>
      <c r="AQ236" s="119">
        <v>21708.29</v>
      </c>
      <c r="AR236" s="118">
        <v>1414.08</v>
      </c>
      <c r="AS236" s="107">
        <v>-1000.7817693984287</v>
      </c>
      <c r="AT236" s="119">
        <v>14609.46</v>
      </c>
      <c r="AU236" s="118">
        <v>951.66</v>
      </c>
      <c r="AV236" s="197">
        <v>-1421.95</v>
      </c>
      <c r="AW236" s="199"/>
      <c r="AX236" s="202"/>
      <c r="AY236" s="200"/>
      <c r="AZ236" s="200"/>
      <c r="BA236" s="200"/>
      <c r="BB236" s="200"/>
      <c r="BC236" s="200"/>
      <c r="BD236" s="201"/>
      <c r="BE236" s="199"/>
      <c r="BF236" s="199"/>
      <c r="BG236" s="199"/>
      <c r="BH236" s="199"/>
    </row>
    <row r="237" spans="1:60" x14ac:dyDescent="0.35">
      <c r="A237" s="7">
        <v>227</v>
      </c>
      <c r="B237" s="50" t="s">
        <v>209</v>
      </c>
      <c r="C237" s="103">
        <v>247</v>
      </c>
      <c r="D237" s="71">
        <v>0.25</v>
      </c>
      <c r="E237" s="71" t="s">
        <v>346</v>
      </c>
      <c r="F237" s="59">
        <v>40785</v>
      </c>
      <c r="G237" s="59">
        <v>40785</v>
      </c>
      <c r="H237" s="73" t="s">
        <v>551</v>
      </c>
      <c r="I237" s="57">
        <f t="shared" si="50"/>
        <v>173026.48845295992</v>
      </c>
      <c r="J237" s="15">
        <f t="shared" si="51"/>
        <v>15753.401737279957</v>
      </c>
      <c r="K237" s="16">
        <f t="shared" si="44"/>
        <v>9.1046185344984196E-2</v>
      </c>
      <c r="L237" s="17">
        <f t="shared" si="52"/>
        <v>2265.1287242023209</v>
      </c>
      <c r="M237" s="105">
        <v>11571.25471488</v>
      </c>
      <c r="N237" s="106">
        <v>1256.4068369416711</v>
      </c>
      <c r="O237" s="107">
        <v>640.96033862223351</v>
      </c>
      <c r="P237" s="105">
        <v>9595.6832174400079</v>
      </c>
      <c r="Q237" s="106">
        <v>1041.8992837496339</v>
      </c>
      <c r="R237" s="107">
        <v>518.67436679690388</v>
      </c>
      <c r="S237" s="105">
        <v>22323.910980959972</v>
      </c>
      <c r="T237" s="106">
        <v>2423.9299999999998</v>
      </c>
      <c r="U237" s="107">
        <v>1522.0010208293845</v>
      </c>
      <c r="V237" s="105">
        <v>19927.800252000001</v>
      </c>
      <c r="W237" s="106">
        <v>2163.7600000000002</v>
      </c>
      <c r="X237" s="107">
        <v>1433.26</v>
      </c>
      <c r="Y237" s="105">
        <v>17047.55</v>
      </c>
      <c r="Z237" s="106">
        <v>1851.02</v>
      </c>
      <c r="AA237" s="107">
        <v>966.19579993840273</v>
      </c>
      <c r="AB237" s="105">
        <v>4876.8100000000004</v>
      </c>
      <c r="AC237" s="106">
        <v>529.52</v>
      </c>
      <c r="AD237" s="107">
        <v>211.62</v>
      </c>
      <c r="AE237" s="105">
        <v>7684.1193038400006</v>
      </c>
      <c r="AF237" s="106">
        <v>834.34</v>
      </c>
      <c r="AG237" s="107">
        <v>174.898713682325</v>
      </c>
      <c r="AH237" s="105">
        <v>10736.899819199989</v>
      </c>
      <c r="AI237" s="106">
        <v>1140.77</v>
      </c>
      <c r="AJ237" s="107">
        <v>242.11425889113127</v>
      </c>
      <c r="AK237" s="105">
        <v>13327.227764640009</v>
      </c>
      <c r="AL237" s="106">
        <v>868.13561658865012</v>
      </c>
      <c r="AM237" s="107">
        <v>-718.43271075172811</v>
      </c>
      <c r="AN237" s="119">
        <v>21621.382399999999</v>
      </c>
      <c r="AO237" s="118">
        <v>1408.42</v>
      </c>
      <c r="AP237" s="107">
        <v>-542.39615370000001</v>
      </c>
      <c r="AQ237" s="119">
        <v>21617.49</v>
      </c>
      <c r="AR237" s="118">
        <v>1408.16</v>
      </c>
      <c r="AS237" s="107">
        <v>-1013.3769101063326</v>
      </c>
      <c r="AT237" s="119">
        <v>12696.36</v>
      </c>
      <c r="AU237" s="118">
        <v>827.04</v>
      </c>
      <c r="AV237" s="197">
        <v>-1170.3900000000001</v>
      </c>
      <c r="AW237" s="199"/>
      <c r="AX237" s="202"/>
      <c r="AY237" s="200"/>
      <c r="AZ237" s="200"/>
      <c r="BA237" s="200"/>
      <c r="BB237" s="200"/>
      <c r="BC237" s="200"/>
      <c r="BD237" s="201"/>
      <c r="BE237" s="199"/>
      <c r="BF237" s="199"/>
      <c r="BG237" s="199"/>
      <c r="BH237" s="199"/>
    </row>
    <row r="238" spans="1:60" x14ac:dyDescent="0.35">
      <c r="A238" s="7">
        <v>228</v>
      </c>
      <c r="B238" s="50" t="s">
        <v>149</v>
      </c>
      <c r="C238" s="103">
        <v>290</v>
      </c>
      <c r="D238" s="71">
        <v>1.8</v>
      </c>
      <c r="E238" s="71"/>
      <c r="F238" s="59">
        <v>37525</v>
      </c>
      <c r="G238" s="59">
        <v>37525</v>
      </c>
      <c r="H238" s="73" t="s">
        <v>552</v>
      </c>
      <c r="I238" s="57">
        <f t="shared" si="50"/>
        <v>3180160.0009281002</v>
      </c>
      <c r="J238" s="15">
        <f t="shared" si="51"/>
        <v>353633.79782726936</v>
      </c>
      <c r="K238" s="16">
        <f t="shared" si="44"/>
        <v>0.11120000179992975</v>
      </c>
      <c r="L238" s="17">
        <f t="shared" si="52"/>
        <v>105972.33876890752</v>
      </c>
      <c r="M238" s="105">
        <v>216177.00009209997</v>
      </c>
      <c r="N238" s="106">
        <v>24038.882410241535</v>
      </c>
      <c r="O238" s="107">
        <v>12403.115495991335</v>
      </c>
      <c r="P238" s="105">
        <v>216654.0094747</v>
      </c>
      <c r="Q238" s="106">
        <v>24091.925853586657</v>
      </c>
      <c r="R238" s="107">
        <v>12255.472963690658</v>
      </c>
      <c r="S238" s="105">
        <v>394411.99998769996</v>
      </c>
      <c r="T238" s="106">
        <v>43858.61</v>
      </c>
      <c r="U238" s="107">
        <v>28822.94804439817</v>
      </c>
      <c r="V238" s="105">
        <v>368613.00022980006</v>
      </c>
      <c r="W238" s="106">
        <v>40989.769999999997</v>
      </c>
      <c r="X238" s="107">
        <v>28008.436107045789</v>
      </c>
      <c r="Y238" s="105">
        <v>264722.01015219983</v>
      </c>
      <c r="Z238" s="106">
        <v>29437.087528924669</v>
      </c>
      <c r="AA238" s="107">
        <v>16514.96976575589</v>
      </c>
      <c r="AB238" s="105">
        <v>97498.000226599906</v>
      </c>
      <c r="AC238" s="106">
        <v>10841.78</v>
      </c>
      <c r="AD238" s="107">
        <v>4841.9775579026336</v>
      </c>
      <c r="AE238" s="105">
        <v>164624.99004280005</v>
      </c>
      <c r="AF238" s="106">
        <v>18306.3</v>
      </c>
      <c r="AG238" s="107">
        <v>4199.6870191971748</v>
      </c>
      <c r="AH238" s="105">
        <v>250023.98041179997</v>
      </c>
      <c r="AI238" s="106">
        <v>27802.67</v>
      </c>
      <c r="AJ238" s="107">
        <v>6859.1415076096164</v>
      </c>
      <c r="AK238" s="105">
        <v>215410.00031040009</v>
      </c>
      <c r="AL238" s="106">
        <v>23953.59203451647</v>
      </c>
      <c r="AM238" s="107">
        <v>-1043.0589207150695</v>
      </c>
      <c r="AN238" s="119">
        <v>404204</v>
      </c>
      <c r="AO238" s="118">
        <v>44947.48</v>
      </c>
      <c r="AP238" s="107">
        <v>8902.9666281523168</v>
      </c>
      <c r="AQ238" s="119">
        <v>312500.01</v>
      </c>
      <c r="AR238" s="118">
        <v>34750</v>
      </c>
      <c r="AS238" s="107">
        <v>2995.3702862188857</v>
      </c>
      <c r="AT238" s="119">
        <v>275321</v>
      </c>
      <c r="AU238" s="118">
        <v>30615.7</v>
      </c>
      <c r="AV238" s="197">
        <v>-18788.687686339876</v>
      </c>
      <c r="AW238" s="199"/>
      <c r="AX238" s="202"/>
      <c r="AY238" s="200"/>
      <c r="AZ238" s="200"/>
      <c r="BA238" s="200"/>
      <c r="BB238" s="200"/>
      <c r="BC238" s="200"/>
      <c r="BD238" s="201"/>
      <c r="BE238" s="199"/>
      <c r="BF238" s="199"/>
      <c r="BG238" s="199"/>
      <c r="BH238" s="199"/>
    </row>
    <row r="239" spans="1:60" x14ac:dyDescent="0.35">
      <c r="A239" s="13">
        <v>229</v>
      </c>
      <c r="B239" s="50" t="s">
        <v>150</v>
      </c>
      <c r="C239" s="103">
        <v>291</v>
      </c>
      <c r="D239" s="71">
        <v>1.8</v>
      </c>
      <c r="E239" s="71"/>
      <c r="F239" s="59">
        <v>37567</v>
      </c>
      <c r="G239" s="59">
        <v>37567</v>
      </c>
      <c r="H239" s="73" t="s">
        <v>553</v>
      </c>
      <c r="I239" s="57">
        <f t="shared" si="50"/>
        <v>3276676.0212345002</v>
      </c>
      <c r="J239" s="15">
        <f t="shared" si="51"/>
        <v>364366.36632226367</v>
      </c>
      <c r="K239" s="16">
        <f t="shared" ref="K239:K272" si="53">J239/I239</f>
        <v>0.11119999779074503</v>
      </c>
      <c r="L239" s="17">
        <f t="shared" si="52"/>
        <v>104698.38837990109</v>
      </c>
      <c r="M239" s="105">
        <v>215287.99036830006</v>
      </c>
      <c r="N239" s="106">
        <v>23940.024528954975</v>
      </c>
      <c r="O239" s="107">
        <v>12320.474888770203</v>
      </c>
      <c r="P239" s="105">
        <v>217157.99967740013</v>
      </c>
      <c r="Q239" s="106">
        <v>24147.969564126844</v>
      </c>
      <c r="R239" s="107">
        <v>12281.58301785561</v>
      </c>
      <c r="S239" s="105">
        <v>371676.9910153001</v>
      </c>
      <c r="T239" s="106">
        <v>41330.480000000003</v>
      </c>
      <c r="U239" s="107">
        <v>27203.146776482808</v>
      </c>
      <c r="V239" s="105">
        <v>376250.99948219984</v>
      </c>
      <c r="W239" s="106">
        <v>41839.11</v>
      </c>
      <c r="X239" s="107">
        <v>28532.500845287326</v>
      </c>
      <c r="Y239" s="105">
        <v>261001.02002100021</v>
      </c>
      <c r="Z239" s="106">
        <v>29023.313426335164</v>
      </c>
      <c r="AA239" s="107">
        <v>16465.219002807444</v>
      </c>
      <c r="AB239" s="105">
        <v>98209.00016370001</v>
      </c>
      <c r="AC239" s="106">
        <v>10920.84</v>
      </c>
      <c r="AD239" s="107">
        <v>4980.7679521715663</v>
      </c>
      <c r="AE239" s="105">
        <v>172844.01018530017</v>
      </c>
      <c r="AF239" s="106">
        <v>19220.25</v>
      </c>
      <c r="AG239" s="107">
        <v>4461.5791799275503</v>
      </c>
      <c r="AH239" s="105">
        <v>282185.99029569997</v>
      </c>
      <c r="AI239" s="106">
        <v>31379.08</v>
      </c>
      <c r="AJ239" s="107">
        <v>7780.6643338954236</v>
      </c>
      <c r="AK239" s="105">
        <v>256999.00002560022</v>
      </c>
      <c r="AL239" s="106">
        <v>28578.288802846695</v>
      </c>
      <c r="AM239" s="107">
        <v>-995.9349882285527</v>
      </c>
      <c r="AN239" s="119">
        <v>400389.01</v>
      </c>
      <c r="AO239" s="118">
        <v>44523.26</v>
      </c>
      <c r="AP239" s="107">
        <v>8861.7354687071911</v>
      </c>
      <c r="AQ239" s="119">
        <v>321303.01</v>
      </c>
      <c r="AR239" s="118">
        <v>35728.89</v>
      </c>
      <c r="AS239" s="107">
        <v>3526.0783536217291</v>
      </c>
      <c r="AT239" s="119">
        <v>303371</v>
      </c>
      <c r="AU239" s="118">
        <v>33734.86</v>
      </c>
      <c r="AV239" s="197">
        <v>-20719.426451397219</v>
      </c>
      <c r="AW239" s="199"/>
      <c r="AX239" s="202"/>
      <c r="AY239" s="200"/>
      <c r="AZ239" s="200"/>
      <c r="BA239" s="200"/>
      <c r="BB239" s="200"/>
      <c r="BC239" s="200"/>
      <c r="BD239" s="201"/>
      <c r="BE239" s="199"/>
      <c r="BF239" s="199"/>
      <c r="BG239" s="199"/>
      <c r="BH239" s="199"/>
    </row>
    <row r="240" spans="1:60" x14ac:dyDescent="0.35">
      <c r="A240" s="7">
        <v>230</v>
      </c>
      <c r="B240" s="50" t="s">
        <v>151</v>
      </c>
      <c r="C240" s="103">
        <v>292</v>
      </c>
      <c r="D240" s="71">
        <v>1.8</v>
      </c>
      <c r="E240" s="71"/>
      <c r="F240" s="59">
        <v>37567</v>
      </c>
      <c r="G240" s="59">
        <v>37567</v>
      </c>
      <c r="H240" s="73" t="s">
        <v>554</v>
      </c>
      <c r="I240" s="57">
        <f t="shared" si="50"/>
        <v>3395715.9538227012</v>
      </c>
      <c r="J240" s="15">
        <f t="shared" si="51"/>
        <v>377603.60361140675</v>
      </c>
      <c r="K240" s="16">
        <f t="shared" si="53"/>
        <v>0.11119999692150999</v>
      </c>
      <c r="L240" s="17">
        <f t="shared" si="52"/>
        <v>109691.0848062251</v>
      </c>
      <c r="M240" s="105">
        <v>218355.00041490022</v>
      </c>
      <c r="N240" s="106">
        <v>24281.07604613687</v>
      </c>
      <c r="O240" s="107">
        <v>12495.993366148681</v>
      </c>
      <c r="P240" s="105">
        <v>227162.98043980007</v>
      </c>
      <c r="Q240" s="106">
        <v>25260.523424905761</v>
      </c>
      <c r="R240" s="107">
        <v>12847.424488212628</v>
      </c>
      <c r="S240" s="105">
        <v>398227.99106489978</v>
      </c>
      <c r="T240" s="106">
        <v>44282.95</v>
      </c>
      <c r="U240" s="107">
        <v>29146.422171204118</v>
      </c>
      <c r="V240" s="105">
        <v>380986.00071190041</v>
      </c>
      <c r="W240" s="106">
        <v>42365.64</v>
      </c>
      <c r="X240" s="107">
        <v>28891.573450450775</v>
      </c>
      <c r="Y240" s="105">
        <v>273987.00062319997</v>
      </c>
      <c r="Z240" s="106">
        <v>30467.354469299826</v>
      </c>
      <c r="AA240" s="107">
        <v>17284.438079306889</v>
      </c>
      <c r="AB240" s="105">
        <v>103558.01014519995</v>
      </c>
      <c r="AC240" s="106">
        <v>11515.65</v>
      </c>
      <c r="AD240" s="107">
        <v>5252.048358734678</v>
      </c>
      <c r="AE240" s="105">
        <v>182232.00019440014</v>
      </c>
      <c r="AF240" s="106">
        <v>20264.2</v>
      </c>
      <c r="AG240" s="107">
        <v>4703.9090166314209</v>
      </c>
      <c r="AH240" s="105">
        <v>285801.01038069994</v>
      </c>
      <c r="AI240" s="106">
        <v>31781.07</v>
      </c>
      <c r="AJ240" s="107">
        <v>7880.3406424748255</v>
      </c>
      <c r="AK240" s="105">
        <v>263508.98984769982</v>
      </c>
      <c r="AL240" s="106">
        <v>29302.199671064252</v>
      </c>
      <c r="AM240" s="107">
        <v>-1021.162816510604</v>
      </c>
      <c r="AN240" s="119">
        <v>419536.99</v>
      </c>
      <c r="AO240" s="118">
        <v>46652.51</v>
      </c>
      <c r="AP240" s="107">
        <v>9285.5341410901801</v>
      </c>
      <c r="AQ240" s="119">
        <v>338027.99</v>
      </c>
      <c r="AR240" s="118">
        <v>37588.71</v>
      </c>
      <c r="AS240" s="107">
        <v>3709.6234417791898</v>
      </c>
      <c r="AT240" s="119">
        <v>304331.99</v>
      </c>
      <c r="AU240" s="118">
        <v>33841.72</v>
      </c>
      <c r="AV240" s="197">
        <v>-20785.059533297663</v>
      </c>
      <c r="AW240" s="199"/>
      <c r="AX240" s="202"/>
      <c r="AY240" s="200"/>
      <c r="AZ240" s="200"/>
      <c r="BA240" s="200"/>
      <c r="BB240" s="200"/>
      <c r="BC240" s="200"/>
      <c r="BD240" s="201"/>
      <c r="BE240" s="199"/>
      <c r="BF240" s="199"/>
      <c r="BG240" s="199"/>
      <c r="BH240" s="199"/>
    </row>
    <row r="241" spans="1:60" x14ac:dyDescent="0.35">
      <c r="A241" s="175">
        <v>231</v>
      </c>
      <c r="B241" s="112" t="s">
        <v>152</v>
      </c>
      <c r="C241" s="113">
        <v>293</v>
      </c>
      <c r="D241" s="71">
        <v>1.8</v>
      </c>
      <c r="E241" s="71"/>
      <c r="F241" s="59">
        <v>37525</v>
      </c>
      <c r="G241" s="59">
        <v>37525</v>
      </c>
      <c r="H241" s="73" t="s">
        <v>555</v>
      </c>
      <c r="I241" s="57">
        <f t="shared" si="50"/>
        <v>3192165.9797611996</v>
      </c>
      <c r="J241" s="15">
        <f t="shared" si="51"/>
        <v>354968.85932353954</v>
      </c>
      <c r="K241" s="16">
        <f t="shared" si="53"/>
        <v>0.11120000074372516</v>
      </c>
      <c r="L241" s="17">
        <f t="shared" si="52"/>
        <v>102454.47519259044</v>
      </c>
      <c r="M241" s="105">
        <v>217522.00036629994</v>
      </c>
      <c r="N241" s="106">
        <v>24188.446440732565</v>
      </c>
      <c r="O241" s="107">
        <v>12480.284638560604</v>
      </c>
      <c r="P241" s="105">
        <v>213858.00003049982</v>
      </c>
      <c r="Q241" s="106">
        <v>23781.009603391587</v>
      </c>
      <c r="R241" s="107">
        <v>12097.311025098708</v>
      </c>
      <c r="S241" s="105">
        <v>377765.99934310029</v>
      </c>
      <c r="T241" s="106">
        <v>42007.58</v>
      </c>
      <c r="U241" s="107">
        <v>27606.487055036188</v>
      </c>
      <c r="V241" s="105">
        <v>363861.99024489947</v>
      </c>
      <c r="W241" s="106">
        <v>40461.449999999997</v>
      </c>
      <c r="X241" s="107">
        <v>27647.43863945526</v>
      </c>
      <c r="Y241" s="105">
        <v>259427.98937860003</v>
      </c>
      <c r="Z241" s="106">
        <v>28848.392418900326</v>
      </c>
      <c r="AA241" s="107">
        <v>16184.696536998439</v>
      </c>
      <c r="AB241" s="105">
        <v>95752.990203300229</v>
      </c>
      <c r="AC241" s="106">
        <v>10647.73</v>
      </c>
      <c r="AD241" s="107">
        <v>4755.3162996943956</v>
      </c>
      <c r="AE241" s="105">
        <v>165464.99977719985</v>
      </c>
      <c r="AF241" s="106">
        <v>18399.71</v>
      </c>
      <c r="AG241" s="107">
        <v>4221.1161957092236</v>
      </c>
      <c r="AH241" s="105">
        <v>254455.00987309992</v>
      </c>
      <c r="AI241" s="106">
        <v>28295.4</v>
      </c>
      <c r="AJ241" s="107">
        <v>6980.7020797371197</v>
      </c>
      <c r="AK241" s="105">
        <v>235684.00054419987</v>
      </c>
      <c r="AL241" s="106">
        <v>26208.060860515023</v>
      </c>
      <c r="AM241" s="107">
        <v>-1141.2297427103786</v>
      </c>
      <c r="AN241" s="119">
        <v>398865</v>
      </c>
      <c r="AO241" s="118">
        <v>44353.79</v>
      </c>
      <c r="AP241" s="107">
        <v>8785.370224311424</v>
      </c>
      <c r="AQ241" s="119">
        <v>313917</v>
      </c>
      <c r="AR241" s="118">
        <v>34907.57</v>
      </c>
      <c r="AS241" s="107">
        <v>3008.9523967071873</v>
      </c>
      <c r="AT241" s="119">
        <v>295591</v>
      </c>
      <c r="AU241" s="118">
        <v>32869.72</v>
      </c>
      <c r="AV241" s="197">
        <v>-20171.97015600773</v>
      </c>
      <c r="AW241" s="199"/>
      <c r="AX241" s="202"/>
      <c r="AY241" s="200"/>
      <c r="AZ241" s="200"/>
      <c r="BA241" s="200"/>
      <c r="BB241" s="200"/>
      <c r="BC241" s="200"/>
      <c r="BD241" s="201"/>
      <c r="BE241" s="199"/>
      <c r="BF241" s="199"/>
      <c r="BG241" s="199"/>
      <c r="BH241" s="199"/>
    </row>
    <row r="242" spans="1:60" x14ac:dyDescent="0.35">
      <c r="A242" s="167">
        <v>232</v>
      </c>
      <c r="B242" s="112" t="s">
        <v>153</v>
      </c>
      <c r="C242" s="113">
        <v>294</v>
      </c>
      <c r="D242" s="71">
        <v>1.8</v>
      </c>
      <c r="E242" s="71"/>
      <c r="F242" s="59">
        <v>37525</v>
      </c>
      <c r="G242" s="59">
        <v>37525</v>
      </c>
      <c r="H242" s="73" t="s">
        <v>556</v>
      </c>
      <c r="I242" s="57">
        <f t="shared" si="50"/>
        <v>3222050.9893643986</v>
      </c>
      <c r="J242" s="15">
        <f t="shared" si="51"/>
        <v>358292.06084547704</v>
      </c>
      <c r="K242" s="16">
        <f t="shared" si="53"/>
        <v>0.11119999715341436</v>
      </c>
      <c r="L242" s="17">
        <f t="shared" si="52"/>
        <v>103493.16721401623</v>
      </c>
      <c r="M242" s="105">
        <v>216788.99968199988</v>
      </c>
      <c r="N242" s="106">
        <v>24106.936764638362</v>
      </c>
      <c r="O242" s="107">
        <v>12438.228859531051</v>
      </c>
      <c r="P242" s="105">
        <v>219517.99983339995</v>
      </c>
      <c r="Q242" s="106">
        <v>24410.401581474052</v>
      </c>
      <c r="R242" s="107">
        <v>12417.480380452816</v>
      </c>
      <c r="S242" s="105">
        <v>372769.00916029979</v>
      </c>
      <c r="T242" s="106">
        <v>41451.910000000003</v>
      </c>
      <c r="U242" s="107">
        <v>27241.315639298489</v>
      </c>
      <c r="V242" s="105">
        <v>369054.00012360007</v>
      </c>
      <c r="W242" s="106">
        <v>41038.800000000003</v>
      </c>
      <c r="X242" s="107">
        <v>28041.944738967646</v>
      </c>
      <c r="Y242" s="105">
        <v>257535.98954189976</v>
      </c>
      <c r="Z242" s="106">
        <v>28638.002037059265</v>
      </c>
      <c r="AA242" s="107">
        <v>16066.662074808655</v>
      </c>
      <c r="AB242" s="105">
        <v>100980.00992399988</v>
      </c>
      <c r="AC242" s="106">
        <v>11228.98</v>
      </c>
      <c r="AD242" s="107">
        <v>5014.9022617291521</v>
      </c>
      <c r="AE242" s="105">
        <v>171017.01032429989</v>
      </c>
      <c r="AF242" s="106">
        <v>19017.09</v>
      </c>
      <c r="AG242" s="107">
        <v>4362.7514761362354</v>
      </c>
      <c r="AH242" s="105">
        <v>260798.00021459989</v>
      </c>
      <c r="AI242" s="106">
        <v>29000.74</v>
      </c>
      <c r="AJ242" s="107">
        <v>7154.7152614156776</v>
      </c>
      <c r="AK242" s="105">
        <v>249217.00056029976</v>
      </c>
      <c r="AL242" s="106">
        <v>27712.930462305361</v>
      </c>
      <c r="AM242" s="107">
        <v>-1206.7592741790213</v>
      </c>
      <c r="AN242" s="119">
        <v>396799</v>
      </c>
      <c r="AO242" s="118">
        <v>44124.05</v>
      </c>
      <c r="AP242" s="107">
        <v>8739.8646601570526</v>
      </c>
      <c r="AQ242" s="119">
        <v>317168.98</v>
      </c>
      <c r="AR242" s="118">
        <v>35269.19</v>
      </c>
      <c r="AS242" s="107">
        <v>3040.1232358169154</v>
      </c>
      <c r="AT242" s="119">
        <v>290404.99</v>
      </c>
      <c r="AU242" s="118">
        <v>32293.03</v>
      </c>
      <c r="AV242" s="197">
        <v>-19818.062100118452</v>
      </c>
      <c r="AW242" s="199"/>
      <c r="AX242" s="202"/>
      <c r="AY242" s="200"/>
      <c r="AZ242" s="200"/>
      <c r="BA242" s="200"/>
      <c r="BB242" s="200"/>
      <c r="BC242" s="200"/>
      <c r="BD242" s="201"/>
      <c r="BE242" s="199"/>
      <c r="BF242" s="199"/>
      <c r="BG242" s="199"/>
      <c r="BH242" s="199"/>
    </row>
    <row r="243" spans="1:60" x14ac:dyDescent="0.35">
      <c r="A243" s="175">
        <v>233</v>
      </c>
      <c r="B243" s="112" t="s">
        <v>154</v>
      </c>
      <c r="C243" s="113">
        <v>295</v>
      </c>
      <c r="D243" s="71">
        <v>1.8</v>
      </c>
      <c r="E243" s="71"/>
      <c r="F243" s="59">
        <v>37525</v>
      </c>
      <c r="G243" s="59">
        <v>37525</v>
      </c>
      <c r="H243" s="73" t="s">
        <v>557</v>
      </c>
      <c r="I243" s="57">
        <f t="shared" si="50"/>
        <v>3124746.0195153002</v>
      </c>
      <c r="J243" s="15">
        <f t="shared" si="51"/>
        <v>347471.74281204288</v>
      </c>
      <c r="K243" s="16">
        <f t="shared" si="53"/>
        <v>0.11119999534104263</v>
      </c>
      <c r="L243" s="17">
        <f t="shared" si="52"/>
        <v>101830.89436236014</v>
      </c>
      <c r="M243" s="105">
        <v>205555.00025179997</v>
      </c>
      <c r="N243" s="106">
        <v>22857.71602800013</v>
      </c>
      <c r="O243" s="107">
        <v>11793.680214866383</v>
      </c>
      <c r="P243" s="105">
        <v>203721.99990479989</v>
      </c>
      <c r="Q243" s="106">
        <v>22653.886389413765</v>
      </c>
      <c r="R243" s="107">
        <v>11523.947643541651</v>
      </c>
      <c r="S243" s="105">
        <v>371769.99997340015</v>
      </c>
      <c r="T243" s="106">
        <v>41340.82</v>
      </c>
      <c r="U243" s="107">
        <v>27168.309772612145</v>
      </c>
      <c r="V243" s="105">
        <v>360469.0099321999</v>
      </c>
      <c r="W243" s="106">
        <v>40084.15</v>
      </c>
      <c r="X243" s="107">
        <v>27389.628762314824</v>
      </c>
      <c r="Y243" s="105">
        <v>260514.99948750011</v>
      </c>
      <c r="Z243" s="106">
        <v>28969.267943009963</v>
      </c>
      <c r="AA243" s="107">
        <v>16252.510841818606</v>
      </c>
      <c r="AB243" s="105">
        <v>95834.010023300012</v>
      </c>
      <c r="AC243" s="106">
        <v>10656.74</v>
      </c>
      <c r="AD243" s="107">
        <v>4759.3399324993234</v>
      </c>
      <c r="AE243" s="105">
        <v>173810.98971380008</v>
      </c>
      <c r="AF243" s="106">
        <v>19327.78</v>
      </c>
      <c r="AG243" s="107">
        <v>4434.0276473221338</v>
      </c>
      <c r="AH243" s="105">
        <v>270349.99976430007</v>
      </c>
      <c r="AI243" s="106">
        <v>30062.92</v>
      </c>
      <c r="AJ243" s="107">
        <v>7416.7641915991098</v>
      </c>
      <c r="AK243" s="105">
        <v>245302.00046419993</v>
      </c>
      <c r="AL243" s="106">
        <v>27277.582451619026</v>
      </c>
      <c r="AM243" s="107">
        <v>-1187.8020494440211</v>
      </c>
      <c r="AN243" s="119">
        <v>389969</v>
      </c>
      <c r="AO243" s="118">
        <v>43364.55</v>
      </c>
      <c r="AP243" s="107">
        <v>8589.4275889322198</v>
      </c>
      <c r="AQ243" s="119">
        <v>270475.01</v>
      </c>
      <c r="AR243" s="118">
        <v>30076.82</v>
      </c>
      <c r="AS243" s="107">
        <v>2592.5529021414832</v>
      </c>
      <c r="AT243" s="119">
        <v>276974</v>
      </c>
      <c r="AU243" s="118">
        <v>30799.51</v>
      </c>
      <c r="AV243" s="197">
        <v>-18901.493085843718</v>
      </c>
      <c r="AW243" s="199"/>
      <c r="AX243" s="202"/>
      <c r="AY243" s="200"/>
      <c r="AZ243" s="200"/>
      <c r="BA243" s="200"/>
      <c r="BB243" s="200"/>
      <c r="BC243" s="200"/>
      <c r="BD243" s="203"/>
      <c r="BE243" s="199"/>
      <c r="BF243" s="199"/>
      <c r="BG243" s="199"/>
      <c r="BH243" s="199"/>
    </row>
    <row r="244" spans="1:60" x14ac:dyDescent="0.35">
      <c r="A244" s="175">
        <v>234</v>
      </c>
      <c r="B244" s="112" t="s">
        <v>155</v>
      </c>
      <c r="C244" s="113">
        <v>296</v>
      </c>
      <c r="D244" s="71">
        <v>1.8</v>
      </c>
      <c r="E244" s="71"/>
      <c r="F244" s="59">
        <v>37525</v>
      </c>
      <c r="G244" s="59">
        <v>37525</v>
      </c>
      <c r="H244" s="73" t="s">
        <v>558</v>
      </c>
      <c r="I244" s="57">
        <f t="shared" si="50"/>
        <v>3261692.9696025997</v>
      </c>
      <c r="J244" s="15">
        <f t="shared" si="51"/>
        <v>362700.25602597633</v>
      </c>
      <c r="K244" s="16">
        <f t="shared" si="53"/>
        <v>0.11119999932739445</v>
      </c>
      <c r="L244" s="17">
        <f t="shared" si="52"/>
        <v>107444.06039350963</v>
      </c>
      <c r="M244" s="105">
        <v>215514.9900087002</v>
      </c>
      <c r="N244" s="106">
        <v>23965.266888967453</v>
      </c>
      <c r="O244" s="107">
        <v>12365.13278958947</v>
      </c>
      <c r="P244" s="105">
        <v>215546.99960210017</v>
      </c>
      <c r="Q244" s="106">
        <v>23968.826355753528</v>
      </c>
      <c r="R244" s="107">
        <v>12192.852707554383</v>
      </c>
      <c r="S244" s="105">
        <v>385163.00016960024</v>
      </c>
      <c r="T244" s="106">
        <v>42830.13</v>
      </c>
      <c r="U244" s="107">
        <v>28147.047105205063</v>
      </c>
      <c r="V244" s="105">
        <v>381734.99025560013</v>
      </c>
      <c r="W244" s="106">
        <v>42448.93</v>
      </c>
      <c r="X244" s="107">
        <v>29005.488351572127</v>
      </c>
      <c r="Y244" s="105">
        <v>270718.00002710009</v>
      </c>
      <c r="Z244" s="106">
        <v>30103.841603013538</v>
      </c>
      <c r="AA244" s="107">
        <v>16889.036098341923</v>
      </c>
      <c r="AB244" s="105">
        <v>100157.9897515999</v>
      </c>
      <c r="AC244" s="106">
        <v>11137.57</v>
      </c>
      <c r="AD244" s="107">
        <v>4974.0788272398431</v>
      </c>
      <c r="AE244" s="105">
        <v>173751.99957720007</v>
      </c>
      <c r="AF244" s="106">
        <v>19321.22</v>
      </c>
      <c r="AG244" s="107">
        <v>4432.522771830606</v>
      </c>
      <c r="AH244" s="105">
        <v>271840.98961499985</v>
      </c>
      <c r="AI244" s="106">
        <v>30228.720000000001</v>
      </c>
      <c r="AJ244" s="107">
        <v>7457.6679095391401</v>
      </c>
      <c r="AK244" s="105">
        <v>243650.01059569966</v>
      </c>
      <c r="AL244" s="106">
        <v>27093.881178241838</v>
      </c>
      <c r="AM244" s="107">
        <v>-1179.8027794260752</v>
      </c>
      <c r="AN244" s="119">
        <v>406137.99</v>
      </c>
      <c r="AO244" s="118">
        <v>45162.54</v>
      </c>
      <c r="AP244" s="107">
        <v>8945.5645636118807</v>
      </c>
      <c r="AQ244" s="119">
        <v>321066</v>
      </c>
      <c r="AR244" s="118">
        <v>35702.54</v>
      </c>
      <c r="AS244" s="107">
        <v>3077.4768869458944</v>
      </c>
      <c r="AT244" s="119">
        <v>276410.01</v>
      </c>
      <c r="AU244" s="118">
        <v>30736.79</v>
      </c>
      <c r="AV244" s="197">
        <v>-18863.004838494653</v>
      </c>
      <c r="AW244" s="199"/>
      <c r="AX244" s="202"/>
      <c r="AY244" s="200"/>
      <c r="AZ244" s="200"/>
      <c r="BA244" s="200"/>
      <c r="BB244" s="200"/>
      <c r="BC244" s="200"/>
      <c r="BD244" s="201"/>
      <c r="BE244" s="199"/>
      <c r="BF244" s="199"/>
      <c r="BG244" s="199"/>
      <c r="BH244" s="199"/>
    </row>
    <row r="245" spans="1:60" x14ac:dyDescent="0.35">
      <c r="A245" s="167">
        <v>235</v>
      </c>
      <c r="B245" s="112" t="s">
        <v>156</v>
      </c>
      <c r="C245" s="113">
        <v>297</v>
      </c>
      <c r="D245" s="71">
        <v>1.8</v>
      </c>
      <c r="E245" s="71"/>
      <c r="F245" s="59">
        <v>37525</v>
      </c>
      <c r="G245" s="59">
        <v>37525</v>
      </c>
      <c r="H245" s="73" t="s">
        <v>559</v>
      </c>
      <c r="I245" s="57">
        <f t="shared" si="50"/>
        <v>3382044.3093637987</v>
      </c>
      <c r="J245" s="15">
        <f t="shared" si="51"/>
        <v>376083.32656813943</v>
      </c>
      <c r="K245" s="16">
        <f t="shared" si="53"/>
        <v>0.1111999998128011</v>
      </c>
      <c r="L245" s="17">
        <f t="shared" si="52"/>
        <v>108458.20699346701</v>
      </c>
      <c r="M245" s="105">
        <v>224981.61894959974</v>
      </c>
      <c r="N245" s="106">
        <v>25017.956027195458</v>
      </c>
      <c r="O245" s="107">
        <v>12885.720914231088</v>
      </c>
      <c r="P245" s="105">
        <v>224482.40045209989</v>
      </c>
      <c r="Q245" s="106">
        <v>24962.442930273541</v>
      </c>
      <c r="R245" s="107">
        <v>12696.608136638724</v>
      </c>
      <c r="S245" s="105">
        <v>393591.20037779992</v>
      </c>
      <c r="T245" s="106">
        <v>43767.34</v>
      </c>
      <c r="U245" s="107">
        <v>28793.233280800938</v>
      </c>
      <c r="V245" s="105">
        <v>381890.8090996996</v>
      </c>
      <c r="W245" s="106">
        <v>42466.26</v>
      </c>
      <c r="X245" s="107">
        <v>28978.21673034866</v>
      </c>
      <c r="Y245" s="105">
        <v>274448.41023370018</v>
      </c>
      <c r="Z245" s="106">
        <v>30518.663217987418</v>
      </c>
      <c r="AA245" s="107">
        <v>17253.435776151196</v>
      </c>
      <c r="AB245" s="105">
        <v>105280.39974339995</v>
      </c>
      <c r="AC245" s="106">
        <v>11707.18</v>
      </c>
      <c r="AD245" s="107">
        <v>5305.4701735297185</v>
      </c>
      <c r="AE245" s="105">
        <v>172659.60968929998</v>
      </c>
      <c r="AF245" s="106">
        <v>19199.75</v>
      </c>
      <c r="AG245" s="107">
        <v>4439.8365937720355</v>
      </c>
      <c r="AH245" s="105">
        <v>269246.22088399995</v>
      </c>
      <c r="AI245" s="106">
        <v>29940.18</v>
      </c>
      <c r="AJ245" s="107">
        <v>7411.7947668065726</v>
      </c>
      <c r="AK245" s="105">
        <v>251336.99993419988</v>
      </c>
      <c r="AL245" s="106">
        <v>27948.674392683031</v>
      </c>
      <c r="AM245" s="107">
        <v>-1052.5254872902779</v>
      </c>
      <c r="AN245" s="119">
        <v>432714.23</v>
      </c>
      <c r="AO245" s="118">
        <v>48117.82</v>
      </c>
      <c r="AP245" s="107">
        <v>9562.7244255197147</v>
      </c>
      <c r="AQ245" s="119">
        <v>338271.61</v>
      </c>
      <c r="AR245" s="118">
        <v>37615.800000000003</v>
      </c>
      <c r="AS245" s="107">
        <v>3564.9629081332191</v>
      </c>
      <c r="AT245" s="119">
        <v>313140.8</v>
      </c>
      <c r="AU245" s="118">
        <v>34821.26</v>
      </c>
      <c r="AV245" s="197">
        <v>-21381.27122517458</v>
      </c>
      <c r="AW245" s="199"/>
      <c r="AX245" s="202"/>
      <c r="AY245" s="200"/>
      <c r="AZ245" s="200"/>
      <c r="BA245" s="200"/>
      <c r="BB245" s="200"/>
      <c r="BC245" s="200"/>
      <c r="BD245" s="201"/>
      <c r="BE245" s="199"/>
      <c r="BF245" s="199"/>
      <c r="BG245" s="199"/>
      <c r="BH245" s="199"/>
    </row>
    <row r="246" spans="1:60" x14ac:dyDescent="0.35">
      <c r="A246" s="175">
        <v>236</v>
      </c>
      <c r="B246" s="112" t="s">
        <v>157</v>
      </c>
      <c r="C246" s="113">
        <v>298</v>
      </c>
      <c r="D246" s="71">
        <v>1.8</v>
      </c>
      <c r="E246" s="71"/>
      <c r="F246" s="59">
        <v>37567</v>
      </c>
      <c r="G246" s="59">
        <v>37567</v>
      </c>
      <c r="H246" s="73" t="s">
        <v>560</v>
      </c>
      <c r="I246" s="57">
        <f t="shared" si="50"/>
        <v>3533515.9680364011</v>
      </c>
      <c r="J246" s="15">
        <f t="shared" si="51"/>
        <v>392926.97320869961</v>
      </c>
      <c r="K246" s="16">
        <f t="shared" si="53"/>
        <v>0.11119999931033334</v>
      </c>
      <c r="L246" s="17">
        <f t="shared" si="52"/>
        <v>112485.55393941051</v>
      </c>
      <c r="M246" s="105">
        <v>243719.98986729997</v>
      </c>
      <c r="N246" s="106">
        <v>27101.662873243731</v>
      </c>
      <c r="O246" s="107">
        <v>13947.577892839772</v>
      </c>
      <c r="P246" s="105">
        <v>232067.99991850011</v>
      </c>
      <c r="Q246" s="106">
        <v>25805.961590937222</v>
      </c>
      <c r="R246" s="107">
        <v>13124.8326611433</v>
      </c>
      <c r="S246" s="105">
        <v>407510.0000259995</v>
      </c>
      <c r="T246" s="106">
        <v>45315.11</v>
      </c>
      <c r="U246" s="107">
        <v>29825.775099268012</v>
      </c>
      <c r="V246" s="105">
        <v>395493.97994570096</v>
      </c>
      <c r="W246" s="106">
        <v>43978.93</v>
      </c>
      <c r="X246" s="107">
        <v>29991.767018868577</v>
      </c>
      <c r="Y246" s="105">
        <v>287219.9894223999</v>
      </c>
      <c r="Z246" s="106">
        <v>31938.862823770905</v>
      </c>
      <c r="AA246" s="107">
        <v>18119.239639160493</v>
      </c>
      <c r="AB246" s="105">
        <v>110458.9902518999</v>
      </c>
      <c r="AC246" s="106">
        <v>12283.04</v>
      </c>
      <c r="AD246" s="107">
        <v>5602.0384868795691</v>
      </c>
      <c r="AE246" s="105">
        <v>181782.99961450006</v>
      </c>
      <c r="AF246" s="106">
        <v>20214.27</v>
      </c>
      <c r="AG246" s="107">
        <v>4692.3190770366127</v>
      </c>
      <c r="AH246" s="105">
        <v>281438.00970280013</v>
      </c>
      <c r="AI246" s="106">
        <v>31295.91</v>
      </c>
      <c r="AJ246" s="107">
        <v>7760.0403974923747</v>
      </c>
      <c r="AK246" s="105">
        <v>252279.99928730036</v>
      </c>
      <c r="AL246" s="106">
        <v>28053.53592074776</v>
      </c>
      <c r="AM246" s="107">
        <v>-977.64768777210838</v>
      </c>
      <c r="AN246" s="119">
        <v>447106</v>
      </c>
      <c r="AO246" s="118">
        <v>49718.19</v>
      </c>
      <c r="AP246" s="107">
        <v>9895.7139361188092</v>
      </c>
      <c r="AQ246" s="119">
        <v>352360.02</v>
      </c>
      <c r="AR246" s="118">
        <v>39182.43</v>
      </c>
      <c r="AS246" s="107">
        <v>3866.9075552694244</v>
      </c>
      <c r="AT246" s="119">
        <v>342077.99</v>
      </c>
      <c r="AU246" s="118">
        <v>38039.07</v>
      </c>
      <c r="AV246" s="197">
        <v>-23363.0101368943</v>
      </c>
      <c r="AW246" s="199"/>
      <c r="AX246" s="202"/>
      <c r="AY246" s="200"/>
      <c r="AZ246" s="200"/>
      <c r="BA246" s="200"/>
      <c r="BB246" s="200"/>
      <c r="BC246" s="200"/>
      <c r="BD246" s="201"/>
      <c r="BE246" s="199"/>
      <c r="BF246" s="199"/>
      <c r="BG246" s="199"/>
      <c r="BH246" s="199"/>
    </row>
    <row r="247" spans="1:60" x14ac:dyDescent="0.35">
      <c r="A247" s="175">
        <v>237</v>
      </c>
      <c r="B247" s="112" t="s">
        <v>158</v>
      </c>
      <c r="C247" s="113">
        <v>299</v>
      </c>
      <c r="D247" s="71">
        <v>1.8</v>
      </c>
      <c r="E247" s="71"/>
      <c r="F247" s="59">
        <v>37567</v>
      </c>
      <c r="G247" s="59">
        <v>37567</v>
      </c>
      <c r="H247" s="73" t="s">
        <v>561</v>
      </c>
      <c r="I247" s="57">
        <f t="shared" si="50"/>
        <v>3573015.9504016992</v>
      </c>
      <c r="J247" s="15">
        <f t="shared" si="51"/>
        <v>397319.38787679543</v>
      </c>
      <c r="K247" s="16">
        <f t="shared" si="53"/>
        <v>0.11120000397202998</v>
      </c>
      <c r="L247" s="17">
        <f t="shared" si="52"/>
        <v>114198.62401553028</v>
      </c>
      <c r="M247" s="105">
        <v>252847.9897942997</v>
      </c>
      <c r="N247" s="106">
        <v>28116.696465126133</v>
      </c>
      <c r="O247" s="107">
        <v>14469.953960795181</v>
      </c>
      <c r="P247" s="105">
        <v>244318.99966379997</v>
      </c>
      <c r="Q247" s="106">
        <v>27168.272762614564</v>
      </c>
      <c r="R247" s="107">
        <v>13817.699931255036</v>
      </c>
      <c r="S247" s="105">
        <v>411798.99998029997</v>
      </c>
      <c r="T247" s="106">
        <v>45792.05</v>
      </c>
      <c r="U247" s="107">
        <v>30139.688249952698</v>
      </c>
      <c r="V247" s="105">
        <v>396372.00085999991</v>
      </c>
      <c r="W247" s="106">
        <v>44076.57</v>
      </c>
      <c r="X247" s="107">
        <v>30058.350582878433</v>
      </c>
      <c r="Y247" s="105">
        <v>285346.98054320004</v>
      </c>
      <c r="Z247" s="106">
        <v>31730.584236403847</v>
      </c>
      <c r="AA247" s="107">
        <v>18001.081091819753</v>
      </c>
      <c r="AB247" s="105">
        <v>114766.99999239997</v>
      </c>
      <c r="AC247" s="106">
        <v>12762.09</v>
      </c>
      <c r="AD247" s="107">
        <v>5820.5235220708391</v>
      </c>
      <c r="AE247" s="105">
        <v>177649.99003769984</v>
      </c>
      <c r="AF247" s="106">
        <v>19754.68</v>
      </c>
      <c r="AG247" s="107">
        <v>4585.6347351048398</v>
      </c>
      <c r="AH247" s="105">
        <v>280413.99020759988</v>
      </c>
      <c r="AI247" s="106">
        <v>31182.04</v>
      </c>
      <c r="AJ247" s="107">
        <v>7731.8052893436752</v>
      </c>
      <c r="AK247" s="105">
        <v>246262.98932239998</v>
      </c>
      <c r="AL247" s="106">
        <v>27384.44441265089</v>
      </c>
      <c r="AM247" s="107">
        <v>-954.33027886629191</v>
      </c>
      <c r="AN247" s="119">
        <v>459568</v>
      </c>
      <c r="AO247" s="118">
        <v>51103.96</v>
      </c>
      <c r="AP247" s="107">
        <v>10171.53303910722</v>
      </c>
      <c r="AQ247" s="119">
        <v>358456.01</v>
      </c>
      <c r="AR247" s="118">
        <v>39860.31</v>
      </c>
      <c r="AS247" s="107">
        <v>3933.8068438221781</v>
      </c>
      <c r="AT247" s="119">
        <v>345213</v>
      </c>
      <c r="AU247" s="118">
        <v>38387.69</v>
      </c>
      <c r="AV247" s="197">
        <v>-23577.12295175327</v>
      </c>
      <c r="AW247" s="199"/>
      <c r="AX247" s="202"/>
      <c r="AY247" s="200"/>
      <c r="AZ247" s="200"/>
      <c r="BA247" s="200"/>
      <c r="BB247" s="200"/>
      <c r="BC247" s="200"/>
      <c r="BD247" s="203"/>
      <c r="BE247" s="199"/>
      <c r="BF247" s="199"/>
      <c r="BG247" s="199"/>
      <c r="BH247" s="199"/>
    </row>
    <row r="248" spans="1:60" x14ac:dyDescent="0.35">
      <c r="A248" s="167">
        <v>238</v>
      </c>
      <c r="B248" s="112" t="s">
        <v>159</v>
      </c>
      <c r="C248" s="113">
        <v>300</v>
      </c>
      <c r="D248" s="71">
        <v>1.8</v>
      </c>
      <c r="E248" s="71"/>
      <c r="F248" s="59">
        <v>37567</v>
      </c>
      <c r="G248" s="59">
        <v>37567</v>
      </c>
      <c r="H248" s="73" t="s">
        <v>562</v>
      </c>
      <c r="I248" s="57">
        <f t="shared" si="50"/>
        <v>3376204.8396334993</v>
      </c>
      <c r="J248" s="15">
        <f t="shared" si="51"/>
        <v>375433.974394536</v>
      </c>
      <c r="K248" s="16">
        <f t="shared" si="53"/>
        <v>0.11119999888255917</v>
      </c>
      <c r="L248" s="17">
        <f t="shared" si="52"/>
        <v>107954.46944091826</v>
      </c>
      <c r="M248" s="105">
        <v>244307.42020679984</v>
      </c>
      <c r="N248" s="106">
        <v>27166.985126996162</v>
      </c>
      <c r="O248" s="107">
        <v>13981.195284724487</v>
      </c>
      <c r="P248" s="105">
        <v>226700.60987010007</v>
      </c>
      <c r="Q248" s="106">
        <v>25209.10781755509</v>
      </c>
      <c r="R248" s="107">
        <v>12821.274668519052</v>
      </c>
      <c r="S248" s="105">
        <v>388220.20912490017</v>
      </c>
      <c r="T248" s="106">
        <v>43170.09</v>
      </c>
      <c r="U248" s="107">
        <v>28413.949708282566</v>
      </c>
      <c r="V248" s="105">
        <v>380305.61912029987</v>
      </c>
      <c r="W248" s="106">
        <v>42289.98</v>
      </c>
      <c r="X248" s="107">
        <v>28839.977605232609</v>
      </c>
      <c r="Y248" s="105">
        <v>269727.41073709959</v>
      </c>
      <c r="Z248" s="106">
        <v>29993.68807396551</v>
      </c>
      <c r="AA248" s="107">
        <v>17015.722346581588</v>
      </c>
      <c r="AB248" s="105">
        <v>104332.40018469989</v>
      </c>
      <c r="AC248" s="106">
        <v>11601.76</v>
      </c>
      <c r="AD248" s="107">
        <v>5291.3223263768677</v>
      </c>
      <c r="AE248" s="105">
        <v>167343.39993890011</v>
      </c>
      <c r="AF248" s="106">
        <v>18608.59</v>
      </c>
      <c r="AG248" s="107">
        <v>4319.5933041658627</v>
      </c>
      <c r="AH248" s="105">
        <v>264840.60023469996</v>
      </c>
      <c r="AI248" s="106">
        <v>29450.27</v>
      </c>
      <c r="AJ248" s="107">
        <v>7302.4029657225519</v>
      </c>
      <c r="AK248" s="105">
        <v>246350.21021600015</v>
      </c>
      <c r="AL248" s="106">
        <v>27394.143376019212</v>
      </c>
      <c r="AM248" s="107">
        <v>-954.6682815289987</v>
      </c>
      <c r="AN248" s="119">
        <v>430830.58</v>
      </c>
      <c r="AO248" s="118">
        <v>47908.36</v>
      </c>
      <c r="AP248" s="107">
        <v>9535.4930570410506</v>
      </c>
      <c r="AQ248" s="119">
        <v>328026.36</v>
      </c>
      <c r="AR248" s="118">
        <v>36476.53</v>
      </c>
      <c r="AS248" s="107">
        <v>3599.8624716675781</v>
      </c>
      <c r="AT248" s="119">
        <v>325220.02</v>
      </c>
      <c r="AU248" s="118">
        <v>36164.47</v>
      </c>
      <c r="AV248" s="197">
        <v>-22211.65601586696</v>
      </c>
      <c r="AW248" s="199"/>
      <c r="AX248" s="202"/>
      <c r="AY248" s="200"/>
      <c r="AZ248" s="200"/>
      <c r="BA248" s="200"/>
      <c r="BB248" s="200"/>
      <c r="BC248" s="200"/>
      <c r="BD248" s="203"/>
      <c r="BE248" s="199"/>
      <c r="BF248" s="199"/>
      <c r="BG248" s="199"/>
      <c r="BH248" s="199"/>
    </row>
    <row r="249" spans="1:60" x14ac:dyDescent="0.35">
      <c r="A249" s="175">
        <v>239</v>
      </c>
      <c r="B249" s="112" t="s">
        <v>245</v>
      </c>
      <c r="C249" s="113">
        <v>419</v>
      </c>
      <c r="D249" s="71">
        <v>6.9</v>
      </c>
      <c r="E249" s="71" t="s">
        <v>346</v>
      </c>
      <c r="F249" s="59">
        <v>42689</v>
      </c>
      <c r="G249" s="59">
        <v>42689</v>
      </c>
      <c r="H249" s="73" t="s">
        <v>563</v>
      </c>
      <c r="I249" s="57">
        <f t="shared" si="50"/>
        <v>14915446.02519998</v>
      </c>
      <c r="J249" s="15">
        <f t="shared" si="51"/>
        <v>1646911.7255956482</v>
      </c>
      <c r="K249" s="16">
        <f t="shared" ref="K249" si="54">J249/I249</f>
        <v>0.1104165254470536</v>
      </c>
      <c r="L249" s="17">
        <f t="shared" si="52"/>
        <v>442818.62773627206</v>
      </c>
      <c r="M249" s="105">
        <v>1018206.013599993</v>
      </c>
      <c r="N249" s="106">
        <v>111438.88156483205</v>
      </c>
      <c r="O249" s="107">
        <v>57266.137432264011</v>
      </c>
      <c r="P249" s="105">
        <v>1067194.509599993</v>
      </c>
      <c r="Q249" s="106">
        <v>116497.46330736006</v>
      </c>
      <c r="R249" s="107">
        <v>61568.533419620027</v>
      </c>
      <c r="S249" s="105">
        <v>1681680.01</v>
      </c>
      <c r="T249" s="106">
        <v>186358.37</v>
      </c>
      <c r="U249" s="107">
        <v>121407.40541946003</v>
      </c>
      <c r="V249" s="105">
        <v>1600352.01</v>
      </c>
      <c r="W249" s="106">
        <v>177791.74000000002</v>
      </c>
      <c r="X249" s="107">
        <v>121083.99</v>
      </c>
      <c r="Y249" s="105">
        <v>960846</v>
      </c>
      <c r="Z249" s="106">
        <v>104792.49</v>
      </c>
      <c r="AA249" s="107">
        <v>58505.627599607935</v>
      </c>
      <c r="AB249" s="105">
        <v>442618.5</v>
      </c>
      <c r="AC249" s="106">
        <v>47221.18</v>
      </c>
      <c r="AD249" s="107">
        <v>20936.86</v>
      </c>
      <c r="AE249" s="105">
        <v>730797.49</v>
      </c>
      <c r="AF249" s="106">
        <v>79597.23</v>
      </c>
      <c r="AG249" s="107">
        <v>19015.331735900007</v>
      </c>
      <c r="AH249" s="105">
        <v>1167606.4919999924</v>
      </c>
      <c r="AI249" s="106">
        <v>128141.06000000001</v>
      </c>
      <c r="AJ249" s="107">
        <v>29968.970657572012</v>
      </c>
      <c r="AK249" s="105">
        <v>1079472.51</v>
      </c>
      <c r="AL249" s="106">
        <v>118536.03072345606</v>
      </c>
      <c r="AM249" s="107">
        <v>-5124.0784522200047</v>
      </c>
      <c r="AN249" s="119">
        <v>1844637.99</v>
      </c>
      <c r="AO249" s="118">
        <v>206945.51</v>
      </c>
      <c r="AP249" s="107">
        <v>40586.77549</v>
      </c>
      <c r="AQ249" s="119">
        <v>1673052</v>
      </c>
      <c r="AR249" s="118">
        <v>187529.49000000002</v>
      </c>
      <c r="AS249" s="107">
        <v>16988.424434067976</v>
      </c>
      <c r="AT249" s="119">
        <v>1648982.5</v>
      </c>
      <c r="AU249" s="118">
        <v>182062.27999999997</v>
      </c>
      <c r="AV249" s="197">
        <v>-99385.35</v>
      </c>
      <c r="AW249" s="199"/>
      <c r="AX249" s="202"/>
      <c r="AY249" s="200"/>
      <c r="AZ249" s="200"/>
      <c r="BA249" s="200"/>
      <c r="BB249" s="200"/>
      <c r="BC249" s="200"/>
      <c r="BD249" s="203"/>
      <c r="BE249" s="199"/>
      <c r="BF249" s="199"/>
      <c r="BG249" s="199"/>
      <c r="BH249" s="199"/>
    </row>
    <row r="250" spans="1:60" x14ac:dyDescent="0.35">
      <c r="A250" s="175">
        <v>240</v>
      </c>
      <c r="B250" s="112" t="s">
        <v>326</v>
      </c>
      <c r="C250" s="113">
        <v>305</v>
      </c>
      <c r="D250" s="71">
        <v>0.25</v>
      </c>
      <c r="E250" s="71" t="s">
        <v>346</v>
      </c>
      <c r="F250" s="59">
        <v>41192</v>
      </c>
      <c r="G250" s="59">
        <v>41192</v>
      </c>
      <c r="H250" s="73" t="s">
        <v>568</v>
      </c>
      <c r="I250" s="57">
        <f t="shared" si="50"/>
        <v>406167.74999999994</v>
      </c>
      <c r="J250" s="15">
        <f t="shared" si="51"/>
        <v>49408.444271000008</v>
      </c>
      <c r="K250" s="16">
        <f t="shared" si="53"/>
        <v>0.12164541441559557</v>
      </c>
      <c r="L250" s="17">
        <f t="shared" si="52"/>
        <v>17812.328855499993</v>
      </c>
      <c r="M250" s="105">
        <v>29720.55</v>
      </c>
      <c r="N250" s="106">
        <v>3587.0069970000009</v>
      </c>
      <c r="O250" s="107">
        <v>2010.0494519999988</v>
      </c>
      <c r="P250" s="105">
        <v>22739.399999999998</v>
      </c>
      <c r="Q250" s="106">
        <v>2732.9072739999997</v>
      </c>
      <c r="R250" s="107">
        <v>1523.2051719999997</v>
      </c>
      <c r="S250" s="105">
        <v>52248.450000000026</v>
      </c>
      <c r="T250" s="106">
        <v>6549.79</v>
      </c>
      <c r="U250" s="107">
        <v>4526.050713499998</v>
      </c>
      <c r="V250" s="105">
        <v>53904.449999999924</v>
      </c>
      <c r="W250" s="106">
        <v>6575.6399999999994</v>
      </c>
      <c r="X250" s="107">
        <v>4588.29</v>
      </c>
      <c r="Y250" s="105">
        <v>35800.35</v>
      </c>
      <c r="Z250" s="106">
        <v>4319.28</v>
      </c>
      <c r="AA250" s="107">
        <v>2484.7120789999972</v>
      </c>
      <c r="AB250" s="105">
        <v>9257.4</v>
      </c>
      <c r="AC250" s="106">
        <v>1089.31</v>
      </c>
      <c r="AD250" s="107">
        <v>615.34</v>
      </c>
      <c r="AE250" s="105">
        <v>19833.150000000001</v>
      </c>
      <c r="AF250" s="106">
        <v>2360.9700000000003</v>
      </c>
      <c r="AG250" s="107">
        <v>588.51288750000003</v>
      </c>
      <c r="AH250" s="105">
        <v>34422.6</v>
      </c>
      <c r="AI250" s="106">
        <v>4192.75</v>
      </c>
      <c r="AJ250" s="107">
        <v>1212.5195460000002</v>
      </c>
      <c r="AK250" s="105">
        <v>31832.549999999981</v>
      </c>
      <c r="AL250" s="106">
        <v>3840.39</v>
      </c>
      <c r="AM250" s="107">
        <v>108.1455794999999</v>
      </c>
      <c r="AN250" s="119">
        <v>43662.45</v>
      </c>
      <c r="AO250" s="118">
        <v>5390.19</v>
      </c>
      <c r="AP250" s="107">
        <v>1567.2436560000001</v>
      </c>
      <c r="AQ250" s="119">
        <v>36453</v>
      </c>
      <c r="AR250" s="118">
        <v>4376.74</v>
      </c>
      <c r="AS250" s="107">
        <v>760.09976999999958</v>
      </c>
      <c r="AT250" s="119">
        <v>36293.4</v>
      </c>
      <c r="AU250" s="118">
        <v>4393.47</v>
      </c>
      <c r="AV250" s="197">
        <v>-2171.84</v>
      </c>
      <c r="AW250" s="199"/>
      <c r="AX250" s="202"/>
      <c r="AY250" s="200"/>
      <c r="AZ250" s="200"/>
      <c r="BA250" s="200"/>
      <c r="BB250" s="200"/>
      <c r="BC250" s="200"/>
      <c r="BD250" s="201"/>
      <c r="BE250" s="199"/>
      <c r="BF250" s="199"/>
      <c r="BG250" s="199"/>
      <c r="BH250" s="199"/>
    </row>
    <row r="251" spans="1:60" x14ac:dyDescent="0.35">
      <c r="A251" s="167">
        <v>241</v>
      </c>
      <c r="B251" s="112" t="s">
        <v>326</v>
      </c>
      <c r="C251" s="113">
        <v>304</v>
      </c>
      <c r="D251" s="71">
        <v>0.25</v>
      </c>
      <c r="E251" s="71" t="s">
        <v>346</v>
      </c>
      <c r="F251" s="59">
        <v>41081</v>
      </c>
      <c r="G251" s="59">
        <v>41081</v>
      </c>
      <c r="H251" s="73" t="s">
        <v>566</v>
      </c>
      <c r="I251" s="57">
        <f t="shared" ref="I251:I270" si="55">M251+P251+S251+V251+Y251+AB251+AE251+AH251+AK251+AN251+AQ251+AT251</f>
        <v>176675.28000000003</v>
      </c>
      <c r="J251" s="15">
        <f t="shared" ref="J251:J270" si="56">N251+Q251+T251+W251+Z251+AC251+AF251+AI251+AL251+AO251+AR251+AU251</f>
        <v>21168.128778000002</v>
      </c>
      <c r="K251" s="16">
        <f t="shared" si="53"/>
        <v>0.11981375537087022</v>
      </c>
      <c r="L251" s="17">
        <f t="shared" ref="L251:L270" si="57">O251+R251+U251+X251+AA251+AD251+AG251+AJ251+AM251+AP251+AS251+AV251</f>
        <v>8822.1905667999981</v>
      </c>
      <c r="M251" s="105">
        <v>11370.839999999998</v>
      </c>
      <c r="N251" s="106">
        <v>1361.2995024000004</v>
      </c>
      <c r="O251" s="107">
        <v>782.37939779999897</v>
      </c>
      <c r="P251" s="105">
        <v>7995.6599999999971</v>
      </c>
      <c r="Q251" s="106">
        <v>901.66929320000031</v>
      </c>
      <c r="R251" s="107">
        <v>519.59396480000009</v>
      </c>
      <c r="S251" s="105">
        <v>26338.379999999997</v>
      </c>
      <c r="T251" s="106">
        <v>3226.9100000000003</v>
      </c>
      <c r="U251" s="107">
        <v>2268.8703501999994</v>
      </c>
      <c r="V251" s="105">
        <v>28055.820000000025</v>
      </c>
      <c r="W251" s="106">
        <v>3447.5299999999997</v>
      </c>
      <c r="X251" s="107">
        <v>2528.4899999999998</v>
      </c>
      <c r="Y251" s="105">
        <v>14548.44</v>
      </c>
      <c r="Z251" s="106">
        <v>1740.7800000000002</v>
      </c>
      <c r="AA251" s="107">
        <v>1006.5537403999994</v>
      </c>
      <c r="AB251" s="105">
        <v>4243.74</v>
      </c>
      <c r="AC251" s="106">
        <v>497.88</v>
      </c>
      <c r="AD251" s="107">
        <v>287.73</v>
      </c>
      <c r="AE251" s="105">
        <v>7867.5000000000018</v>
      </c>
      <c r="AF251" s="106">
        <v>935.78000000000009</v>
      </c>
      <c r="AG251" s="107">
        <v>231.79436600000002</v>
      </c>
      <c r="AH251" s="105">
        <v>11269.920000000002</v>
      </c>
      <c r="AI251" s="106">
        <v>1323.65</v>
      </c>
      <c r="AJ251" s="107">
        <v>412.84432060000029</v>
      </c>
      <c r="AK251" s="105">
        <v>10704.48</v>
      </c>
      <c r="AL251" s="106">
        <v>1258.8999824000011</v>
      </c>
      <c r="AM251" s="107">
        <v>43.662745999999906</v>
      </c>
      <c r="AN251" s="119">
        <v>25206.84</v>
      </c>
      <c r="AO251" s="118">
        <v>3034.57</v>
      </c>
      <c r="AP251" s="107">
        <v>973.83412859999999</v>
      </c>
      <c r="AQ251" s="119">
        <v>15342.3</v>
      </c>
      <c r="AR251" s="118">
        <v>1814.45</v>
      </c>
      <c r="AS251" s="107">
        <v>385.7975524000002</v>
      </c>
      <c r="AT251" s="119">
        <v>13731.36</v>
      </c>
      <c r="AU251" s="118">
        <v>1624.71</v>
      </c>
      <c r="AV251" s="197">
        <v>-619.36</v>
      </c>
      <c r="AW251" s="199"/>
      <c r="AX251" s="202"/>
      <c r="AY251" s="200"/>
      <c r="AZ251" s="200"/>
      <c r="BA251" s="200"/>
      <c r="BB251" s="200"/>
      <c r="BC251" s="200"/>
      <c r="BD251" s="201"/>
      <c r="BE251" s="199"/>
      <c r="BF251" s="199"/>
      <c r="BG251" s="199"/>
      <c r="BH251" s="199"/>
    </row>
    <row r="252" spans="1:60" x14ac:dyDescent="0.35">
      <c r="A252" s="175">
        <v>242</v>
      </c>
      <c r="B252" s="112" t="s">
        <v>327</v>
      </c>
      <c r="C252" s="113">
        <v>314</v>
      </c>
      <c r="D252" s="71">
        <v>0.25</v>
      </c>
      <c r="E252" s="71" t="s">
        <v>346</v>
      </c>
      <c r="F252" s="59">
        <v>41138</v>
      </c>
      <c r="G252" s="59">
        <v>41138</v>
      </c>
      <c r="H252" s="73" t="s">
        <v>568</v>
      </c>
      <c r="I252" s="57">
        <f t="shared" si="55"/>
        <v>457935.93</v>
      </c>
      <c r="J252" s="15">
        <f t="shared" si="56"/>
        <v>55586.95203</v>
      </c>
      <c r="K252" s="16">
        <f t="shared" si="53"/>
        <v>0.12138587166549697</v>
      </c>
      <c r="L252" s="17">
        <f t="shared" si="57"/>
        <v>18646.6852058</v>
      </c>
      <c r="M252" s="105">
        <v>34458.359999999993</v>
      </c>
      <c r="N252" s="106">
        <v>4215.5593928000053</v>
      </c>
      <c r="O252" s="107">
        <v>2369.5262119999998</v>
      </c>
      <c r="P252" s="105">
        <v>25454.579999999994</v>
      </c>
      <c r="Q252" s="106">
        <v>3026.8850635999975</v>
      </c>
      <c r="R252" s="107">
        <v>1602.7275703999996</v>
      </c>
      <c r="S252" s="105">
        <v>55194.239999999991</v>
      </c>
      <c r="T252" s="106">
        <v>6951.9100000000008</v>
      </c>
      <c r="U252" s="107">
        <v>4853.4208374000054</v>
      </c>
      <c r="V252" s="105">
        <v>55469.819999999992</v>
      </c>
      <c r="W252" s="106">
        <v>6837.5499999999993</v>
      </c>
      <c r="X252" s="107">
        <v>4800.1400000000003</v>
      </c>
      <c r="Y252" s="105">
        <v>43168.26</v>
      </c>
      <c r="Z252" s="106">
        <v>5299.89</v>
      </c>
      <c r="AA252" s="107">
        <v>3158.3090635999979</v>
      </c>
      <c r="AB252" s="105">
        <v>11089.38</v>
      </c>
      <c r="AC252" s="106">
        <v>1290.29</v>
      </c>
      <c r="AD252" s="107">
        <v>640.49</v>
      </c>
      <c r="AE252" s="105">
        <v>20922.900000000005</v>
      </c>
      <c r="AF252" s="106">
        <v>2480.3999999999996</v>
      </c>
      <c r="AG252" s="107">
        <v>593.97924699999987</v>
      </c>
      <c r="AH252" s="105">
        <v>38482.320000000007</v>
      </c>
      <c r="AI252" s="106">
        <v>4684.9900000000007</v>
      </c>
      <c r="AJ252" s="107">
        <v>1361.617989199998</v>
      </c>
      <c r="AK252" s="105">
        <v>33288.120000000024</v>
      </c>
      <c r="AL252" s="106">
        <v>4007.2375736000045</v>
      </c>
      <c r="AM252" s="107">
        <v>181.59486019999974</v>
      </c>
      <c r="AN252" s="119">
        <v>55479.75</v>
      </c>
      <c r="AO252" s="118">
        <v>6456.74</v>
      </c>
      <c r="AP252" s="107">
        <v>971.93588199999999</v>
      </c>
      <c r="AQ252" s="119">
        <v>42433.8</v>
      </c>
      <c r="AR252" s="118">
        <v>5150.63</v>
      </c>
      <c r="AS252" s="107">
        <v>967.83354400000053</v>
      </c>
      <c r="AT252" s="119">
        <v>42494.400000000001</v>
      </c>
      <c r="AU252" s="118">
        <v>5184.87</v>
      </c>
      <c r="AV252" s="197">
        <v>-2854.89</v>
      </c>
      <c r="AW252" s="199"/>
      <c r="AX252" s="202"/>
      <c r="AY252" s="200"/>
      <c r="AZ252" s="200"/>
      <c r="BA252" s="200"/>
      <c r="BB252" s="200"/>
      <c r="BC252" s="200"/>
      <c r="BD252" s="201"/>
      <c r="BE252" s="199"/>
      <c r="BF252" s="199"/>
      <c r="BG252" s="199"/>
      <c r="BH252" s="199"/>
    </row>
    <row r="253" spans="1:60" x14ac:dyDescent="0.35">
      <c r="A253" s="175">
        <v>243</v>
      </c>
      <c r="B253" s="112" t="s">
        <v>328</v>
      </c>
      <c r="C253" s="113">
        <v>315</v>
      </c>
      <c r="D253" s="71">
        <v>0.25</v>
      </c>
      <c r="E253" s="71" t="s">
        <v>346</v>
      </c>
      <c r="F253" s="59">
        <v>41138</v>
      </c>
      <c r="G253" s="59">
        <v>41138</v>
      </c>
      <c r="H253" s="73" t="s">
        <v>568</v>
      </c>
      <c r="I253" s="57">
        <f t="shared" si="55"/>
        <v>437983.15000000008</v>
      </c>
      <c r="J253" s="15">
        <f t="shared" si="56"/>
        <v>53159.003535200005</v>
      </c>
      <c r="K253" s="16">
        <f t="shared" si="53"/>
        <v>0.1213722572094383</v>
      </c>
      <c r="L253" s="17">
        <f t="shared" si="57"/>
        <v>17912.5519055</v>
      </c>
      <c r="M253" s="105">
        <v>33374.220000000023</v>
      </c>
      <c r="N253" s="106">
        <v>4080.4651868000037</v>
      </c>
      <c r="O253" s="107">
        <v>2298.8854609999989</v>
      </c>
      <c r="P253" s="105">
        <v>25823.69999999999</v>
      </c>
      <c r="Q253" s="106">
        <v>3107.0683483999978</v>
      </c>
      <c r="R253" s="107">
        <v>1678.9150645999998</v>
      </c>
      <c r="S253" s="105">
        <v>55521.360000000015</v>
      </c>
      <c r="T253" s="106">
        <v>6972.11</v>
      </c>
      <c r="U253" s="107">
        <v>4829.3902889999999</v>
      </c>
      <c r="V253" s="105">
        <v>54872.220000000038</v>
      </c>
      <c r="W253" s="106">
        <v>6734.76</v>
      </c>
      <c r="X253" s="107">
        <v>4709.42</v>
      </c>
      <c r="Y253" s="105">
        <v>39581.4</v>
      </c>
      <c r="Z253" s="106">
        <v>4837.5</v>
      </c>
      <c r="AA253" s="107">
        <v>2852.1227127999987</v>
      </c>
      <c r="AB253" s="105">
        <v>8870.7000000000007</v>
      </c>
      <c r="AC253" s="106">
        <v>1044.45</v>
      </c>
      <c r="AD253" s="107">
        <v>609.23</v>
      </c>
      <c r="AE253" s="105">
        <v>18275.339999999986</v>
      </c>
      <c r="AF253" s="106">
        <v>2202.3199999999997</v>
      </c>
      <c r="AG253" s="107">
        <v>564.10643299999981</v>
      </c>
      <c r="AH253" s="105">
        <v>35664.360000000022</v>
      </c>
      <c r="AI253" s="106">
        <v>4325.21</v>
      </c>
      <c r="AJ253" s="107">
        <v>1266.7236057999994</v>
      </c>
      <c r="AK253" s="105">
        <v>34783.439999999988</v>
      </c>
      <c r="AL253" s="106">
        <v>4234.12</v>
      </c>
      <c r="AM253" s="107">
        <v>121.78433679999974</v>
      </c>
      <c r="AN253" s="119">
        <v>50368.81</v>
      </c>
      <c r="AO253" s="118">
        <v>5806.87</v>
      </c>
      <c r="AP253" s="107">
        <v>800.90400850000003</v>
      </c>
      <c r="AQ253" s="119">
        <v>40116</v>
      </c>
      <c r="AR253" s="118">
        <v>4838.92</v>
      </c>
      <c r="AS253" s="107">
        <v>854.56999400000075</v>
      </c>
      <c r="AT253" s="119">
        <v>40731.599999999999</v>
      </c>
      <c r="AU253" s="118">
        <v>4975.2099999999991</v>
      </c>
      <c r="AV253" s="197">
        <v>-2673.5</v>
      </c>
      <c r="AW253" s="199"/>
      <c r="AX253" s="202"/>
      <c r="AY253" s="200"/>
      <c r="AZ253" s="200"/>
      <c r="BA253" s="200"/>
      <c r="BB253" s="200"/>
      <c r="BC253" s="200"/>
      <c r="BD253" s="201"/>
      <c r="BE253" s="199"/>
      <c r="BF253" s="199"/>
      <c r="BG253" s="199"/>
      <c r="BH253" s="199"/>
    </row>
    <row r="254" spans="1:60" x14ac:dyDescent="0.35">
      <c r="A254" s="167">
        <v>244</v>
      </c>
      <c r="B254" s="112" t="s">
        <v>329</v>
      </c>
      <c r="C254" s="113">
        <v>316</v>
      </c>
      <c r="D254" s="71">
        <v>0.2</v>
      </c>
      <c r="E254" s="71" t="s">
        <v>346</v>
      </c>
      <c r="F254" s="59">
        <v>40703</v>
      </c>
      <c r="G254" s="59">
        <v>40703</v>
      </c>
      <c r="H254" s="73" t="s">
        <v>613</v>
      </c>
      <c r="I254" s="57">
        <f t="shared" si="55"/>
        <v>11614.000000000005</v>
      </c>
      <c r="J254" s="15">
        <f t="shared" si="56"/>
        <v>1473.6053299999994</v>
      </c>
      <c r="K254" s="16">
        <f t="shared" si="53"/>
        <v>0.12688180902359211</v>
      </c>
      <c r="L254" s="17">
        <f t="shared" si="57"/>
        <v>770.29629000000057</v>
      </c>
      <c r="M254" s="105">
        <v>6800.7999999999993</v>
      </c>
      <c r="N254" s="106">
        <v>874.10430199999894</v>
      </c>
      <c r="O254" s="107">
        <v>479.91817800000024</v>
      </c>
      <c r="P254" s="105">
        <v>4813.2000000000062</v>
      </c>
      <c r="Q254" s="106">
        <v>599.50102800000059</v>
      </c>
      <c r="R254" s="107">
        <v>290.37811200000033</v>
      </c>
      <c r="S254" s="105">
        <v>0</v>
      </c>
      <c r="T254" s="106">
        <v>0</v>
      </c>
      <c r="U254" s="107">
        <v>0</v>
      </c>
      <c r="V254" s="105">
        <v>0</v>
      </c>
      <c r="W254" s="106">
        <v>0</v>
      </c>
      <c r="X254" s="107">
        <v>0</v>
      </c>
      <c r="Y254" s="105">
        <v>0</v>
      </c>
      <c r="Z254" s="106">
        <v>0</v>
      </c>
      <c r="AA254" s="107">
        <v>0</v>
      </c>
      <c r="AB254" s="105">
        <v>0</v>
      </c>
      <c r="AC254" s="106">
        <v>0</v>
      </c>
      <c r="AD254" s="107">
        <v>0</v>
      </c>
      <c r="AE254" s="105">
        <v>0</v>
      </c>
      <c r="AF254" s="106">
        <v>0</v>
      </c>
      <c r="AG254" s="107">
        <v>0</v>
      </c>
      <c r="AH254" s="105">
        <v>0</v>
      </c>
      <c r="AI254" s="106">
        <v>0</v>
      </c>
      <c r="AJ254" s="107">
        <v>0</v>
      </c>
      <c r="AK254" s="105">
        <v>0</v>
      </c>
      <c r="AL254" s="106">
        <v>0</v>
      </c>
      <c r="AM254" s="107">
        <v>0</v>
      </c>
      <c r="AN254" s="119">
        <v>0</v>
      </c>
      <c r="AO254" s="118">
        <v>0</v>
      </c>
      <c r="AP254" s="107">
        <v>0</v>
      </c>
      <c r="AQ254" s="119">
        <v>0</v>
      </c>
      <c r="AR254" s="118">
        <v>0</v>
      </c>
      <c r="AS254" s="107">
        <v>0</v>
      </c>
      <c r="AT254" s="119">
        <v>0</v>
      </c>
      <c r="AU254" s="118">
        <v>0</v>
      </c>
      <c r="AV254" s="197">
        <v>0</v>
      </c>
      <c r="AW254" s="199"/>
      <c r="AX254" s="202"/>
      <c r="AY254" s="200"/>
      <c r="AZ254" s="200"/>
      <c r="BA254" s="200"/>
      <c r="BB254" s="200"/>
      <c r="BC254" s="200"/>
      <c r="BD254" s="203"/>
      <c r="BE254" s="199"/>
      <c r="BF254" s="199"/>
      <c r="BG254" s="199"/>
      <c r="BH254" s="199"/>
    </row>
    <row r="255" spans="1:60" x14ac:dyDescent="0.35">
      <c r="A255" s="175">
        <v>245</v>
      </c>
      <c r="B255" s="112" t="s">
        <v>330</v>
      </c>
      <c r="C255" s="113">
        <v>317</v>
      </c>
      <c r="D255" s="71">
        <v>0.25</v>
      </c>
      <c r="E255" s="71" t="s">
        <v>346</v>
      </c>
      <c r="F255" s="59">
        <v>41096</v>
      </c>
      <c r="G255" s="59">
        <v>41096</v>
      </c>
      <c r="H255" s="73" t="s">
        <v>564</v>
      </c>
      <c r="I255" s="57">
        <f t="shared" si="55"/>
        <v>314168.40000000002</v>
      </c>
      <c r="J255" s="15">
        <f t="shared" si="56"/>
        <v>37846.878656799992</v>
      </c>
      <c r="K255" s="16">
        <f t="shared" si="53"/>
        <v>0.12046685362627174</v>
      </c>
      <c r="L255" s="17">
        <f t="shared" si="57"/>
        <v>12869.772856399995</v>
      </c>
      <c r="M255" s="105">
        <v>23643.419999999995</v>
      </c>
      <c r="N255" s="106">
        <v>2834.566282799999</v>
      </c>
      <c r="O255" s="107">
        <v>1594.4780045999971</v>
      </c>
      <c r="P255" s="105">
        <v>19323.899999999987</v>
      </c>
      <c r="Q255" s="106">
        <v>2295.1983220000002</v>
      </c>
      <c r="R255" s="107">
        <v>1304.8495498000004</v>
      </c>
      <c r="S255" s="105">
        <v>33131.819999999978</v>
      </c>
      <c r="T255" s="106">
        <v>4091.2800000000007</v>
      </c>
      <c r="U255" s="107">
        <v>2808.6209011999968</v>
      </c>
      <c r="V255" s="105">
        <v>43241.52</v>
      </c>
      <c r="W255" s="106">
        <v>5308.04</v>
      </c>
      <c r="X255" s="107">
        <v>3755.45</v>
      </c>
      <c r="Y255" s="105">
        <v>26777.7</v>
      </c>
      <c r="Z255" s="106">
        <v>3213.7599999999998</v>
      </c>
      <c r="AA255" s="107">
        <v>1906.0615484000004</v>
      </c>
      <c r="AB255" s="105">
        <v>6940.5</v>
      </c>
      <c r="AC255" s="106">
        <v>798.83</v>
      </c>
      <c r="AD255" s="107">
        <v>459.45</v>
      </c>
      <c r="AE255" s="105">
        <v>11224.199999999999</v>
      </c>
      <c r="AF255" s="106">
        <v>1288.23</v>
      </c>
      <c r="AG255" s="107">
        <v>292.67296479999999</v>
      </c>
      <c r="AH255" s="105">
        <v>17205.240000000016</v>
      </c>
      <c r="AI255" s="106">
        <v>2021.7800000000002</v>
      </c>
      <c r="AJ255" s="107">
        <v>611.42449300000033</v>
      </c>
      <c r="AK255" s="105">
        <v>24742.319999999996</v>
      </c>
      <c r="AL255" s="106">
        <v>2908.7640519999973</v>
      </c>
      <c r="AM255" s="107">
        <v>86.321871999999928</v>
      </c>
      <c r="AN255" s="119">
        <v>40164.480000000003</v>
      </c>
      <c r="AO255" s="118">
        <v>4873.7700000000004</v>
      </c>
      <c r="AP255" s="107">
        <v>1522.4417759999999</v>
      </c>
      <c r="AQ255" s="119">
        <v>30858.720000000001</v>
      </c>
      <c r="AR255" s="118">
        <v>3698.56</v>
      </c>
      <c r="AS255" s="107">
        <v>697.05174660000046</v>
      </c>
      <c r="AT255" s="119">
        <v>36914.58</v>
      </c>
      <c r="AU255" s="118">
        <v>4514.1000000000004</v>
      </c>
      <c r="AV255" s="197">
        <v>-2169.0500000000002</v>
      </c>
      <c r="AW255" s="199"/>
      <c r="AX255" s="202"/>
      <c r="AY255" s="200"/>
      <c r="AZ255" s="200"/>
      <c r="BA255" s="200"/>
      <c r="BB255" s="200"/>
      <c r="BC255" s="200"/>
      <c r="BD255" s="203"/>
      <c r="BE255" s="199"/>
      <c r="BF255" s="199"/>
      <c r="BG255" s="199"/>
      <c r="BH255" s="199"/>
    </row>
    <row r="256" spans="1:60" x14ac:dyDescent="0.35">
      <c r="A256" s="175">
        <v>246</v>
      </c>
      <c r="B256" s="112" t="s">
        <v>331</v>
      </c>
      <c r="C256" s="113">
        <v>318</v>
      </c>
      <c r="D256" s="71">
        <v>0.25</v>
      </c>
      <c r="E256" s="71" t="s">
        <v>346</v>
      </c>
      <c r="F256" s="59">
        <v>41096</v>
      </c>
      <c r="G256" s="59">
        <v>41096</v>
      </c>
      <c r="H256" s="73" t="s">
        <v>564</v>
      </c>
      <c r="I256" s="57">
        <f t="shared" si="55"/>
        <v>389265.78</v>
      </c>
      <c r="J256" s="15">
        <f t="shared" si="56"/>
        <v>46865.227073600006</v>
      </c>
      <c r="K256" s="16">
        <f t="shared" si="53"/>
        <v>0.12039390432315937</v>
      </c>
      <c r="L256" s="17">
        <f t="shared" si="57"/>
        <v>16407.061743799997</v>
      </c>
      <c r="M256" s="105">
        <v>25354.26</v>
      </c>
      <c r="N256" s="106">
        <v>3048.5472908000006</v>
      </c>
      <c r="O256" s="107">
        <v>1722.8664139999989</v>
      </c>
      <c r="P256" s="105">
        <v>23366.100000000002</v>
      </c>
      <c r="Q256" s="106">
        <v>2781.7397827999994</v>
      </c>
      <c r="R256" s="107">
        <v>1652.9593963999996</v>
      </c>
      <c r="S256" s="105">
        <v>45304.980000000032</v>
      </c>
      <c r="T256" s="106">
        <v>5582.49</v>
      </c>
      <c r="U256" s="107">
        <v>3892.5946850000037</v>
      </c>
      <c r="V256" s="105">
        <v>49831.679999999978</v>
      </c>
      <c r="W256" s="106">
        <v>6099.1100000000006</v>
      </c>
      <c r="X256" s="107">
        <v>4323.8100000000004</v>
      </c>
      <c r="Y256" s="105">
        <v>31724.52</v>
      </c>
      <c r="Z256" s="106">
        <v>3783.21</v>
      </c>
      <c r="AA256" s="107">
        <v>2236.9148044000003</v>
      </c>
      <c r="AB256" s="105">
        <v>9674.4599999999991</v>
      </c>
      <c r="AC256" s="106">
        <v>1101.31</v>
      </c>
      <c r="AD256" s="107">
        <v>568.24</v>
      </c>
      <c r="AE256" s="105">
        <v>16673.88</v>
      </c>
      <c r="AF256" s="106">
        <v>1944.54</v>
      </c>
      <c r="AG256" s="107">
        <v>495.88754279999984</v>
      </c>
      <c r="AH256" s="105">
        <v>24293.160000000007</v>
      </c>
      <c r="AI256" s="106">
        <v>2866.03</v>
      </c>
      <c r="AJ256" s="107">
        <v>868.23358059999919</v>
      </c>
      <c r="AK256" s="105">
        <v>29402.339999999989</v>
      </c>
      <c r="AL256" s="106">
        <v>3436.16</v>
      </c>
      <c r="AM256" s="107">
        <v>153.97667539999978</v>
      </c>
      <c r="AN256" s="119">
        <v>50042.76</v>
      </c>
      <c r="AO256" s="118">
        <v>6100.33</v>
      </c>
      <c r="AP256" s="107">
        <v>2002.8156980000001</v>
      </c>
      <c r="AQ256" s="119">
        <v>40893</v>
      </c>
      <c r="AR256" s="118">
        <v>4926.71</v>
      </c>
      <c r="AS256" s="107">
        <v>948.05294719999938</v>
      </c>
      <c r="AT256" s="119">
        <v>42704.639999999999</v>
      </c>
      <c r="AU256" s="118">
        <v>5195.05</v>
      </c>
      <c r="AV256" s="197">
        <v>-2459.29</v>
      </c>
      <c r="AW256" s="199"/>
      <c r="AX256" s="202"/>
      <c r="AY256" s="200"/>
      <c r="AZ256" s="200"/>
      <c r="BA256" s="200"/>
      <c r="BB256" s="200"/>
      <c r="BC256" s="200"/>
      <c r="BD256" s="203"/>
      <c r="BE256" s="199"/>
      <c r="BF256" s="199"/>
      <c r="BG256" s="199"/>
      <c r="BH256" s="199"/>
    </row>
    <row r="257" spans="1:60" x14ac:dyDescent="0.35">
      <c r="A257" s="167">
        <v>247</v>
      </c>
      <c r="B257" s="112" t="s">
        <v>332</v>
      </c>
      <c r="C257" s="113">
        <v>320</v>
      </c>
      <c r="D257" s="71">
        <v>0.25</v>
      </c>
      <c r="E257" s="71" t="s">
        <v>346</v>
      </c>
      <c r="F257" s="59">
        <v>41102</v>
      </c>
      <c r="G257" s="59">
        <v>41102</v>
      </c>
      <c r="H257" s="73" t="s">
        <v>565</v>
      </c>
      <c r="I257" s="57">
        <f t="shared" si="55"/>
        <v>558526.43999999994</v>
      </c>
      <c r="J257" s="15">
        <f t="shared" si="56"/>
        <v>68370.710781200018</v>
      </c>
      <c r="K257" s="16">
        <f t="shared" si="53"/>
        <v>0.12241266641056424</v>
      </c>
      <c r="L257" s="17">
        <f t="shared" si="57"/>
        <v>22991.971064999998</v>
      </c>
      <c r="M257" s="105">
        <v>40541.579999999965</v>
      </c>
      <c r="N257" s="106">
        <v>4946.3039700000045</v>
      </c>
      <c r="O257" s="107">
        <v>2736.4945781999995</v>
      </c>
      <c r="P257" s="105">
        <v>31353.959999999995</v>
      </c>
      <c r="Q257" s="106">
        <v>3757.4403264000034</v>
      </c>
      <c r="R257" s="107">
        <v>1999.1151</v>
      </c>
      <c r="S257" s="105">
        <v>60970.679999999964</v>
      </c>
      <c r="T257" s="106">
        <v>7702.45</v>
      </c>
      <c r="U257" s="107">
        <v>5360.090048399994</v>
      </c>
      <c r="V257" s="105">
        <v>67445.759999999951</v>
      </c>
      <c r="W257" s="106">
        <v>8310.8799999999992</v>
      </c>
      <c r="X257" s="107">
        <v>5790.05</v>
      </c>
      <c r="Y257" s="105">
        <v>54193.62</v>
      </c>
      <c r="Z257" s="106">
        <v>6634.9</v>
      </c>
      <c r="AA257" s="107">
        <v>3982.9095649999999</v>
      </c>
      <c r="AB257" s="105">
        <v>16310.28</v>
      </c>
      <c r="AC257" s="106">
        <v>1903.47</v>
      </c>
      <c r="AD257" s="107">
        <v>940.55</v>
      </c>
      <c r="AE257" s="105">
        <v>28846.800000000017</v>
      </c>
      <c r="AF257" s="106">
        <v>3408.6</v>
      </c>
      <c r="AG257" s="107">
        <v>823.9552699999997</v>
      </c>
      <c r="AH257" s="105">
        <v>43893.900000000009</v>
      </c>
      <c r="AI257" s="106">
        <v>5331.0399999999991</v>
      </c>
      <c r="AJ257" s="107">
        <v>1517.7120338000011</v>
      </c>
      <c r="AK257" s="105">
        <v>46167.839999999989</v>
      </c>
      <c r="AL257" s="106">
        <v>5640.7564847999975</v>
      </c>
      <c r="AM257" s="107">
        <v>175.17911040000001</v>
      </c>
      <c r="AN257" s="119">
        <v>62787</v>
      </c>
      <c r="AO257" s="118">
        <v>7813.94</v>
      </c>
      <c r="AP257" s="107">
        <v>2351.8107620000001</v>
      </c>
      <c r="AQ257" s="119">
        <v>51912.3</v>
      </c>
      <c r="AR257" s="118">
        <v>6265.1500000000005</v>
      </c>
      <c r="AS257" s="107">
        <v>1011.0345972000015</v>
      </c>
      <c r="AT257" s="119">
        <v>54102.720000000001</v>
      </c>
      <c r="AU257" s="118">
        <v>6655.78</v>
      </c>
      <c r="AV257" s="197">
        <v>-3696.93</v>
      </c>
      <c r="AW257" s="199"/>
      <c r="AX257" s="202"/>
      <c r="AY257" s="200"/>
      <c r="AZ257" s="200"/>
      <c r="BA257" s="200"/>
      <c r="BB257" s="200"/>
      <c r="BC257" s="200"/>
      <c r="BD257" s="201"/>
      <c r="BE257" s="199"/>
      <c r="BF257" s="199"/>
      <c r="BG257" s="199"/>
      <c r="BH257" s="199"/>
    </row>
    <row r="258" spans="1:60" x14ac:dyDescent="0.35">
      <c r="A258" s="175">
        <v>248</v>
      </c>
      <c r="B258" s="112" t="s">
        <v>332</v>
      </c>
      <c r="C258" s="113">
        <v>319</v>
      </c>
      <c r="D258" s="71">
        <v>0.25</v>
      </c>
      <c r="E258" s="71" t="s">
        <v>346</v>
      </c>
      <c r="F258" s="59">
        <v>41081</v>
      </c>
      <c r="G258" s="59">
        <v>41081</v>
      </c>
      <c r="H258" s="73" t="s">
        <v>566</v>
      </c>
      <c r="I258" s="57">
        <f t="shared" si="55"/>
        <v>164124.90000000002</v>
      </c>
      <c r="J258" s="15">
        <f t="shared" si="56"/>
        <v>19534.551387199997</v>
      </c>
      <c r="K258" s="16">
        <f t="shared" si="53"/>
        <v>0.11902247244141501</v>
      </c>
      <c r="L258" s="17">
        <f t="shared" si="57"/>
        <v>7905.8888307999996</v>
      </c>
      <c r="M258" s="105">
        <v>9872.8199999999979</v>
      </c>
      <c r="N258" s="106">
        <v>1162.0955955999993</v>
      </c>
      <c r="O258" s="107">
        <v>666.31229859999951</v>
      </c>
      <c r="P258" s="105">
        <v>6429.8999999999969</v>
      </c>
      <c r="Q258" s="106">
        <v>712.88579159999972</v>
      </c>
      <c r="R258" s="107">
        <v>404.92664220000012</v>
      </c>
      <c r="S258" s="105">
        <v>22765.619999999974</v>
      </c>
      <c r="T258" s="106">
        <v>2746.33</v>
      </c>
      <c r="U258" s="107">
        <v>1926.1390386000005</v>
      </c>
      <c r="V258" s="105">
        <v>24583.200000000023</v>
      </c>
      <c r="W258" s="106">
        <v>2996.6699999999996</v>
      </c>
      <c r="X258" s="107">
        <v>2195.81</v>
      </c>
      <c r="Y258" s="105">
        <v>14060.76</v>
      </c>
      <c r="Z258" s="106">
        <v>1666.43</v>
      </c>
      <c r="AA258" s="107">
        <v>964.94298600000081</v>
      </c>
      <c r="AB258" s="105">
        <v>3828.42</v>
      </c>
      <c r="AC258" s="106">
        <v>440.89</v>
      </c>
      <c r="AD258" s="107">
        <v>223.91</v>
      </c>
      <c r="AE258" s="105">
        <v>8040.7800000000043</v>
      </c>
      <c r="AF258" s="106">
        <v>942.99</v>
      </c>
      <c r="AG258" s="107">
        <v>221.66691579999991</v>
      </c>
      <c r="AH258" s="105">
        <v>10695.780000000012</v>
      </c>
      <c r="AI258" s="106">
        <v>1245.46</v>
      </c>
      <c r="AJ258" s="107">
        <v>378.67404740000001</v>
      </c>
      <c r="AK258" s="105">
        <v>10798.859999999997</v>
      </c>
      <c r="AL258" s="106">
        <v>1261.94</v>
      </c>
      <c r="AM258" s="107">
        <v>54.913258199999973</v>
      </c>
      <c r="AN258" s="119">
        <v>23707.200000000001</v>
      </c>
      <c r="AO258" s="118">
        <v>2862.63</v>
      </c>
      <c r="AP258" s="107">
        <v>1010.146662</v>
      </c>
      <c r="AQ258" s="119">
        <v>15973.86</v>
      </c>
      <c r="AR258" s="118">
        <v>1897.1000000000004</v>
      </c>
      <c r="AS258" s="107">
        <v>427.06698199999943</v>
      </c>
      <c r="AT258" s="119">
        <v>13367.7</v>
      </c>
      <c r="AU258" s="118">
        <v>1599.1299999999997</v>
      </c>
      <c r="AV258" s="197">
        <v>-568.62</v>
      </c>
      <c r="AW258" s="199"/>
      <c r="AX258" s="202"/>
      <c r="AY258" s="200"/>
      <c r="AZ258" s="200"/>
      <c r="BA258" s="200"/>
      <c r="BB258" s="200"/>
      <c r="BC258" s="200"/>
      <c r="BD258" s="201"/>
      <c r="BE258" s="199"/>
      <c r="BF258" s="199"/>
      <c r="BG258" s="199"/>
      <c r="BH258" s="199"/>
    </row>
    <row r="259" spans="1:60" x14ac:dyDescent="0.35">
      <c r="A259" s="175">
        <v>249</v>
      </c>
      <c r="B259" s="112" t="s">
        <v>333</v>
      </c>
      <c r="C259" s="113">
        <v>322</v>
      </c>
      <c r="D259" s="71">
        <v>0.25</v>
      </c>
      <c r="E259" s="71" t="s">
        <v>346</v>
      </c>
      <c r="F259" s="59">
        <v>41102</v>
      </c>
      <c r="G259" s="59">
        <v>41102</v>
      </c>
      <c r="H259" s="73" t="s">
        <v>565</v>
      </c>
      <c r="I259" s="57">
        <f t="shared" si="55"/>
        <v>546501.60000000009</v>
      </c>
      <c r="J259" s="15">
        <f t="shared" si="56"/>
        <v>67170.074871999997</v>
      </c>
      <c r="K259" s="16">
        <f t="shared" si="53"/>
        <v>0.1229092007635476</v>
      </c>
      <c r="L259" s="17">
        <f t="shared" si="57"/>
        <v>23363.582118600003</v>
      </c>
      <c r="M259" s="105">
        <v>43203.419999999933</v>
      </c>
      <c r="N259" s="106">
        <v>5341.4938948000045</v>
      </c>
      <c r="O259" s="107">
        <v>3039.9222735999988</v>
      </c>
      <c r="P259" s="105">
        <v>29983.680000000015</v>
      </c>
      <c r="Q259" s="106">
        <v>3580.2679696</v>
      </c>
      <c r="R259" s="107">
        <v>1955.5195456000001</v>
      </c>
      <c r="S259" s="105">
        <v>59174.700000000026</v>
      </c>
      <c r="T259" s="106">
        <v>7466.420000000001</v>
      </c>
      <c r="U259" s="107">
        <v>5240.2255135999994</v>
      </c>
      <c r="V259" s="105">
        <v>64712.22000000003</v>
      </c>
      <c r="W259" s="106">
        <v>7966.52</v>
      </c>
      <c r="X259" s="107">
        <v>5572.31</v>
      </c>
      <c r="Y259" s="105">
        <v>51653.16</v>
      </c>
      <c r="Z259" s="106">
        <v>6337.54</v>
      </c>
      <c r="AA259" s="107">
        <v>3806.436220399999</v>
      </c>
      <c r="AB259" s="105">
        <v>15683.7</v>
      </c>
      <c r="AC259" s="106">
        <v>1832.37</v>
      </c>
      <c r="AD259" s="107">
        <v>914.04</v>
      </c>
      <c r="AE259" s="105">
        <v>26894.160000000007</v>
      </c>
      <c r="AF259" s="106">
        <v>3179.83</v>
      </c>
      <c r="AG259" s="107">
        <v>774.92680019999989</v>
      </c>
      <c r="AH259" s="105">
        <v>42800.52</v>
      </c>
      <c r="AI259" s="106">
        <v>5223.3399999999992</v>
      </c>
      <c r="AJ259" s="107">
        <v>1551.9236171999999</v>
      </c>
      <c r="AK259" s="105">
        <v>42964.020000000019</v>
      </c>
      <c r="AL259" s="106">
        <v>5272.9530075999983</v>
      </c>
      <c r="AM259" s="107">
        <v>200.37123279999989</v>
      </c>
      <c r="AN259" s="119">
        <v>66137.7</v>
      </c>
      <c r="AO259" s="118">
        <v>8285.01</v>
      </c>
      <c r="AP259" s="107">
        <v>2426.1262200000001</v>
      </c>
      <c r="AQ259" s="119">
        <v>51665.7</v>
      </c>
      <c r="AR259" s="118">
        <v>6297.75</v>
      </c>
      <c r="AS259" s="107">
        <v>1250.3806952000002</v>
      </c>
      <c r="AT259" s="119">
        <v>51628.62</v>
      </c>
      <c r="AU259" s="118">
        <v>6386.58</v>
      </c>
      <c r="AV259" s="197">
        <v>-3368.6</v>
      </c>
      <c r="AW259" s="199"/>
      <c r="AX259" s="202"/>
      <c r="AY259" s="200"/>
      <c r="AZ259" s="200"/>
      <c r="BA259" s="200"/>
      <c r="BB259" s="200"/>
      <c r="BC259" s="200"/>
      <c r="BD259" s="201"/>
      <c r="BE259" s="199"/>
      <c r="BF259" s="199"/>
      <c r="BG259" s="199"/>
      <c r="BH259" s="199"/>
    </row>
    <row r="260" spans="1:60" x14ac:dyDescent="0.35">
      <c r="A260" s="167">
        <v>250</v>
      </c>
      <c r="B260" s="112" t="s">
        <v>333</v>
      </c>
      <c r="C260" s="113">
        <v>321</v>
      </c>
      <c r="D260" s="71">
        <v>0.25</v>
      </c>
      <c r="E260" s="71" t="s">
        <v>346</v>
      </c>
      <c r="F260" s="59">
        <v>41081</v>
      </c>
      <c r="G260" s="59">
        <v>41081</v>
      </c>
      <c r="H260" s="73" t="s">
        <v>566</v>
      </c>
      <c r="I260" s="57">
        <f t="shared" si="55"/>
        <v>201984.48000000004</v>
      </c>
      <c r="J260" s="15">
        <f t="shared" si="56"/>
        <v>24167.559157600001</v>
      </c>
      <c r="K260" s="16">
        <f t="shared" si="53"/>
        <v>0.11965057492338023</v>
      </c>
      <c r="L260" s="17">
        <f t="shared" si="57"/>
        <v>9875.7637787999956</v>
      </c>
      <c r="M260" s="105">
        <v>12622.380000000014</v>
      </c>
      <c r="N260" s="106">
        <v>1503.1787996000005</v>
      </c>
      <c r="O260" s="107">
        <v>863.45711539999934</v>
      </c>
      <c r="P260" s="105">
        <v>9786.5400000000027</v>
      </c>
      <c r="Q260" s="106">
        <v>1124.8903580000003</v>
      </c>
      <c r="R260" s="107">
        <v>667.71601399999986</v>
      </c>
      <c r="S260" s="105">
        <v>30239.940000000028</v>
      </c>
      <c r="T260" s="106">
        <v>3693.48</v>
      </c>
      <c r="U260" s="107">
        <v>2581.2744677999963</v>
      </c>
      <c r="V260" s="105">
        <v>29920.199999999983</v>
      </c>
      <c r="W260" s="106">
        <v>3658.47</v>
      </c>
      <c r="X260" s="107">
        <v>2686.4</v>
      </c>
      <c r="Y260" s="105">
        <v>13989.66</v>
      </c>
      <c r="Z260" s="106">
        <v>1625.45</v>
      </c>
      <c r="AA260" s="107">
        <v>902.75421520000009</v>
      </c>
      <c r="AB260" s="105">
        <v>5765.64</v>
      </c>
      <c r="AC260" s="106">
        <v>666.09</v>
      </c>
      <c r="AD260" s="107">
        <v>377.94</v>
      </c>
      <c r="AE260" s="105">
        <v>9442.6200000000026</v>
      </c>
      <c r="AF260" s="106">
        <v>1118.1000000000001</v>
      </c>
      <c r="AG260" s="107">
        <v>278.70379559999992</v>
      </c>
      <c r="AH260" s="105">
        <v>12840.959999999994</v>
      </c>
      <c r="AI260" s="106">
        <v>1505.22</v>
      </c>
      <c r="AJ260" s="107">
        <v>475.33187099999986</v>
      </c>
      <c r="AK260" s="105">
        <v>13980.960000000023</v>
      </c>
      <c r="AL260" s="106">
        <v>1649.35</v>
      </c>
      <c r="AM260" s="107">
        <v>57.489851199999968</v>
      </c>
      <c r="AN260" s="119">
        <v>27415.68</v>
      </c>
      <c r="AO260" s="118">
        <v>3312.38</v>
      </c>
      <c r="AP260" s="107">
        <v>1090.600477</v>
      </c>
      <c r="AQ260" s="119">
        <v>19433.64</v>
      </c>
      <c r="AR260" s="118">
        <v>2327.13</v>
      </c>
      <c r="AS260" s="107">
        <v>485.76597159999989</v>
      </c>
      <c r="AT260" s="119">
        <v>16546.259999999998</v>
      </c>
      <c r="AU260" s="118">
        <v>1983.8200000000002</v>
      </c>
      <c r="AV260" s="197">
        <v>-591.66999999999996</v>
      </c>
      <c r="AW260" s="199"/>
      <c r="AX260" s="202"/>
      <c r="AY260" s="200"/>
      <c r="AZ260" s="200"/>
      <c r="BA260" s="200"/>
      <c r="BB260" s="200"/>
      <c r="BC260" s="200"/>
      <c r="BD260" s="203"/>
      <c r="BE260" s="199"/>
      <c r="BF260" s="199"/>
      <c r="BG260" s="199"/>
      <c r="BH260" s="199"/>
    </row>
    <row r="261" spans="1:60" x14ac:dyDescent="0.35">
      <c r="A261" s="175">
        <v>251</v>
      </c>
      <c r="B261" s="112" t="s">
        <v>334</v>
      </c>
      <c r="C261" s="113">
        <v>323</v>
      </c>
      <c r="D261" s="71">
        <v>0.25</v>
      </c>
      <c r="E261" s="71" t="s">
        <v>346</v>
      </c>
      <c r="F261" s="59">
        <v>41081</v>
      </c>
      <c r="G261" s="59">
        <v>41081</v>
      </c>
      <c r="H261" s="73" t="s">
        <v>567</v>
      </c>
      <c r="I261" s="57">
        <f t="shared" si="55"/>
        <v>144531.71999999997</v>
      </c>
      <c r="J261" s="15">
        <f t="shared" si="56"/>
        <v>17034.989514000001</v>
      </c>
      <c r="K261" s="16">
        <f t="shared" si="53"/>
        <v>0.11786332795319951</v>
      </c>
      <c r="L261" s="17">
        <f t="shared" si="57"/>
        <v>7130.4523377999967</v>
      </c>
      <c r="M261" s="105">
        <v>9723.3000000000029</v>
      </c>
      <c r="N261" s="106">
        <v>1136.2488115999986</v>
      </c>
      <c r="O261" s="107">
        <v>641.78765479999981</v>
      </c>
      <c r="P261" s="105">
        <v>5987.2199999999966</v>
      </c>
      <c r="Q261" s="106">
        <v>661.35978999999986</v>
      </c>
      <c r="R261" s="107">
        <v>395.01205180000005</v>
      </c>
      <c r="S261" s="105">
        <v>20188.199999999993</v>
      </c>
      <c r="T261" s="106">
        <v>2412.54</v>
      </c>
      <c r="U261" s="107">
        <v>1688.8812427999985</v>
      </c>
      <c r="V261" s="105">
        <v>23841.659999999996</v>
      </c>
      <c r="W261" s="106">
        <v>2897.19</v>
      </c>
      <c r="X261" s="107">
        <v>2141.0300000000002</v>
      </c>
      <c r="Y261" s="105">
        <v>11917.26</v>
      </c>
      <c r="Z261" s="106">
        <v>1382.17</v>
      </c>
      <c r="AA261" s="107">
        <v>786.49194159999956</v>
      </c>
      <c r="AB261" s="105">
        <v>3118.62</v>
      </c>
      <c r="AC261" s="106">
        <v>367.3</v>
      </c>
      <c r="AD261" s="107">
        <v>238.11</v>
      </c>
      <c r="AE261" s="105">
        <v>5534.7</v>
      </c>
      <c r="AF261" s="106">
        <v>645.11</v>
      </c>
      <c r="AG261" s="107">
        <v>157.39261740000003</v>
      </c>
      <c r="AH261" s="105">
        <v>7586.9999999999982</v>
      </c>
      <c r="AI261" s="106">
        <v>856.60000000000014</v>
      </c>
      <c r="AJ261" s="107">
        <v>241.56892479999982</v>
      </c>
      <c r="AK261" s="105">
        <v>9598.380000000001</v>
      </c>
      <c r="AL261" s="106">
        <v>1110.4709124000001</v>
      </c>
      <c r="AM261" s="107">
        <v>76.090525199999931</v>
      </c>
      <c r="AN261" s="119">
        <v>21686.94</v>
      </c>
      <c r="AO261" s="118">
        <v>2595.4</v>
      </c>
      <c r="AP261" s="107">
        <v>899.65089660000001</v>
      </c>
      <c r="AQ261" s="119">
        <v>13538.939999999999</v>
      </c>
      <c r="AR261" s="118">
        <v>1577.19</v>
      </c>
      <c r="AS261" s="107">
        <v>356.8064827999998</v>
      </c>
      <c r="AT261" s="119">
        <v>11809.5</v>
      </c>
      <c r="AU261" s="118">
        <v>1393.41</v>
      </c>
      <c r="AV261" s="197">
        <v>-492.37</v>
      </c>
      <c r="AW261" s="199"/>
      <c r="AX261" s="87"/>
      <c r="AY261" s="88"/>
      <c r="AZ261" s="200"/>
      <c r="BA261" s="200"/>
      <c r="BB261" s="200"/>
      <c r="BC261" s="200"/>
      <c r="BD261" s="203"/>
      <c r="BE261" s="199"/>
      <c r="BF261" s="199"/>
      <c r="BG261" s="199"/>
      <c r="BH261" s="199"/>
    </row>
    <row r="262" spans="1:60" x14ac:dyDescent="0.35">
      <c r="A262" s="175">
        <v>252</v>
      </c>
      <c r="B262" s="112" t="s">
        <v>335</v>
      </c>
      <c r="C262" s="113">
        <v>306</v>
      </c>
      <c r="D262" s="71">
        <v>0.25</v>
      </c>
      <c r="E262" s="71" t="s">
        <v>346</v>
      </c>
      <c r="F262" s="59">
        <v>41081</v>
      </c>
      <c r="G262" s="59">
        <v>41081</v>
      </c>
      <c r="H262" s="73" t="s">
        <v>567</v>
      </c>
      <c r="I262" s="57">
        <f t="shared" si="55"/>
        <v>151032.72000000003</v>
      </c>
      <c r="J262" s="15">
        <f t="shared" si="56"/>
        <v>17892.2428124</v>
      </c>
      <c r="K262" s="16">
        <f t="shared" si="53"/>
        <v>0.11846600400495996</v>
      </c>
      <c r="L262" s="17">
        <f t="shared" si="57"/>
        <v>7590.0074810000006</v>
      </c>
      <c r="M262" s="105">
        <v>7432.44</v>
      </c>
      <c r="N262" s="106">
        <v>863.65660079999986</v>
      </c>
      <c r="O262" s="107">
        <v>475.15403700000007</v>
      </c>
      <c r="P262" s="105">
        <v>6977.5199999999968</v>
      </c>
      <c r="Q262" s="106">
        <v>781.17000000000007</v>
      </c>
      <c r="R262" s="107">
        <v>466.69818380000004</v>
      </c>
      <c r="S262" s="105">
        <v>22260.300000000017</v>
      </c>
      <c r="T262" s="106">
        <v>2698.02</v>
      </c>
      <c r="U262" s="107">
        <v>1890.6921598000004</v>
      </c>
      <c r="V262" s="105">
        <v>25384.320000000011</v>
      </c>
      <c r="W262" s="106">
        <v>3094.3100000000004</v>
      </c>
      <c r="X262" s="107">
        <v>2299.04</v>
      </c>
      <c r="Y262" s="105">
        <v>12725.28</v>
      </c>
      <c r="Z262" s="106">
        <v>1496.85</v>
      </c>
      <c r="AA262" s="107">
        <v>846.92755239999906</v>
      </c>
      <c r="AB262" s="105">
        <v>3553.38</v>
      </c>
      <c r="AC262" s="106">
        <v>413.69</v>
      </c>
      <c r="AD262" s="107">
        <v>252.25</v>
      </c>
      <c r="AE262" s="105">
        <v>6749.760000000002</v>
      </c>
      <c r="AF262" s="106">
        <v>792.88</v>
      </c>
      <c r="AG262" s="107">
        <v>189.69923360000004</v>
      </c>
      <c r="AH262" s="105">
        <v>7779.7200000000075</v>
      </c>
      <c r="AI262" s="106">
        <v>890.56</v>
      </c>
      <c r="AJ262" s="107">
        <v>258.54849520000016</v>
      </c>
      <c r="AK262" s="105">
        <v>9842.4600000000119</v>
      </c>
      <c r="AL262" s="106">
        <v>1146.6762116000004</v>
      </c>
      <c r="AM262" s="107">
        <v>65.396004199999879</v>
      </c>
      <c r="AN262" s="119">
        <v>21774.720000000001</v>
      </c>
      <c r="AO262" s="118">
        <v>2610.42</v>
      </c>
      <c r="AP262" s="107">
        <v>940.5099682</v>
      </c>
      <c r="AQ262" s="119">
        <v>13605.96</v>
      </c>
      <c r="AR262" s="118">
        <v>1576.7799999999997</v>
      </c>
      <c r="AS262" s="107">
        <v>313.80184680000019</v>
      </c>
      <c r="AT262" s="119">
        <v>12946.859999999999</v>
      </c>
      <c r="AU262" s="118">
        <v>1527.23</v>
      </c>
      <c r="AV262" s="197">
        <v>-408.71</v>
      </c>
      <c r="AW262" s="199"/>
      <c r="AX262" s="87"/>
      <c r="AY262" s="88"/>
      <c r="AZ262" s="88"/>
      <c r="BA262" s="88"/>
      <c r="BB262" s="88"/>
      <c r="BC262" s="200"/>
      <c r="BD262" s="201"/>
      <c r="BE262" s="199"/>
      <c r="BF262" s="199"/>
      <c r="BG262" s="199"/>
      <c r="BH262" s="199"/>
    </row>
    <row r="263" spans="1:60" x14ac:dyDescent="0.35">
      <c r="A263" s="167">
        <v>253</v>
      </c>
      <c r="B263" s="112" t="s">
        <v>336</v>
      </c>
      <c r="C263" s="113">
        <v>307</v>
      </c>
      <c r="D263" s="71">
        <v>0.25</v>
      </c>
      <c r="E263" s="71" t="s">
        <v>346</v>
      </c>
      <c r="F263" s="59">
        <v>41081</v>
      </c>
      <c r="G263" s="59">
        <v>41081</v>
      </c>
      <c r="H263" s="73" t="s">
        <v>567</v>
      </c>
      <c r="I263" s="57">
        <f t="shared" si="55"/>
        <v>201736.14</v>
      </c>
      <c r="J263" s="15">
        <f t="shared" si="56"/>
        <v>24129.015563600002</v>
      </c>
      <c r="K263" s="16">
        <f t="shared" si="53"/>
        <v>0.11960680700840216</v>
      </c>
      <c r="L263" s="17">
        <f t="shared" si="57"/>
        <v>10199.950515600001</v>
      </c>
      <c r="M263" s="105">
        <v>9378.95999999999</v>
      </c>
      <c r="N263" s="106">
        <v>1100.1815496000011</v>
      </c>
      <c r="O263" s="107">
        <v>611.59417499999984</v>
      </c>
      <c r="P263" s="105">
        <v>9900.4800000000105</v>
      </c>
      <c r="Q263" s="106">
        <v>1133.5644095999994</v>
      </c>
      <c r="R263" s="107">
        <v>669.59836800000028</v>
      </c>
      <c r="S263" s="105">
        <v>30812.579999999994</v>
      </c>
      <c r="T263" s="106">
        <v>3778.55</v>
      </c>
      <c r="U263" s="107">
        <v>2628.3361601999991</v>
      </c>
      <c r="V263" s="105">
        <v>31856.100000000006</v>
      </c>
      <c r="W263" s="106">
        <v>3898.5399999999995</v>
      </c>
      <c r="X263" s="107">
        <v>2868.71</v>
      </c>
      <c r="Y263" s="105">
        <v>16709.580000000002</v>
      </c>
      <c r="Z263" s="106">
        <v>1986.1499999999996</v>
      </c>
      <c r="AA263" s="107">
        <v>1120.7506040000005</v>
      </c>
      <c r="AB263" s="105">
        <v>5441.46</v>
      </c>
      <c r="AC263" s="106">
        <v>630.70000000000005</v>
      </c>
      <c r="AD263" s="107">
        <v>345.61</v>
      </c>
      <c r="AE263" s="105">
        <v>10047.779999999997</v>
      </c>
      <c r="AF263" s="106">
        <v>1173.6399999999999</v>
      </c>
      <c r="AG263" s="107">
        <v>283.85848000000004</v>
      </c>
      <c r="AH263" s="105">
        <v>12842.639999999996</v>
      </c>
      <c r="AI263" s="106">
        <v>1514.02</v>
      </c>
      <c r="AJ263" s="107">
        <v>470.63686679999989</v>
      </c>
      <c r="AK263" s="105">
        <v>13618.740000000005</v>
      </c>
      <c r="AL263" s="106">
        <v>1602.8796044000007</v>
      </c>
      <c r="AM263" s="107">
        <v>62.283132799999898</v>
      </c>
      <c r="AN263" s="119">
        <v>26743.8</v>
      </c>
      <c r="AO263" s="118">
        <v>3236.95</v>
      </c>
      <c r="AP263" s="107">
        <v>1136.0022530000001</v>
      </c>
      <c r="AQ263" s="119">
        <v>18811.980000000003</v>
      </c>
      <c r="AR263" s="118">
        <v>2239.83</v>
      </c>
      <c r="AS263" s="107">
        <v>457.72047580000049</v>
      </c>
      <c r="AT263" s="119">
        <v>15572.039999999997</v>
      </c>
      <c r="AU263" s="118">
        <v>1834.0099999999998</v>
      </c>
      <c r="AV263" s="197">
        <v>-455.15</v>
      </c>
      <c r="AW263" s="199"/>
      <c r="AX263" s="87"/>
      <c r="AY263" s="88"/>
      <c r="AZ263" s="200"/>
      <c r="BA263" s="200"/>
      <c r="BB263" s="200"/>
      <c r="BC263" s="200"/>
      <c r="BD263" s="201"/>
      <c r="BE263" s="199"/>
      <c r="BF263" s="199"/>
      <c r="BG263" s="199"/>
      <c r="BH263" s="199"/>
    </row>
    <row r="264" spans="1:60" x14ac:dyDescent="0.35">
      <c r="A264" s="175">
        <v>254</v>
      </c>
      <c r="B264" s="112" t="s">
        <v>337</v>
      </c>
      <c r="C264" s="113">
        <v>308</v>
      </c>
      <c r="D264" s="71">
        <v>0.25</v>
      </c>
      <c r="E264" s="71" t="s">
        <v>346</v>
      </c>
      <c r="F264" s="59">
        <v>41081</v>
      </c>
      <c r="G264" s="59">
        <v>41081</v>
      </c>
      <c r="H264" s="73" t="s">
        <v>567</v>
      </c>
      <c r="I264" s="57">
        <f t="shared" si="55"/>
        <v>201941.99999999997</v>
      </c>
      <c r="J264" s="15">
        <f t="shared" si="56"/>
        <v>24056.630612000004</v>
      </c>
      <c r="K264" s="16">
        <f t="shared" si="53"/>
        <v>0.11912643537253274</v>
      </c>
      <c r="L264" s="17">
        <f t="shared" si="57"/>
        <v>9943.8156923999995</v>
      </c>
      <c r="M264" s="105">
        <v>12279.060000000007</v>
      </c>
      <c r="N264" s="106">
        <v>1458.7567804</v>
      </c>
      <c r="O264" s="107">
        <v>840.46613199999967</v>
      </c>
      <c r="P264" s="105">
        <v>9488.8199999999943</v>
      </c>
      <c r="Q264" s="106">
        <v>1086.8938316000001</v>
      </c>
      <c r="R264" s="107">
        <v>653.43588139999986</v>
      </c>
      <c r="S264" s="105">
        <v>29982.659999999989</v>
      </c>
      <c r="T264" s="106">
        <v>3647.5899999999997</v>
      </c>
      <c r="U264" s="107">
        <v>2552.1262242000003</v>
      </c>
      <c r="V264" s="105">
        <v>30288.299999999985</v>
      </c>
      <c r="W264" s="106">
        <v>3679.09</v>
      </c>
      <c r="X264" s="107">
        <v>2709.78</v>
      </c>
      <c r="Y264" s="105">
        <v>16570.5</v>
      </c>
      <c r="Z264" s="106">
        <v>1932.1</v>
      </c>
      <c r="AA264" s="107">
        <v>1080.5589865999991</v>
      </c>
      <c r="AB264" s="105">
        <v>5679.66</v>
      </c>
      <c r="AC264" s="106">
        <v>650.24</v>
      </c>
      <c r="AD264" s="107">
        <v>348.45</v>
      </c>
      <c r="AE264" s="105">
        <v>9829.0799999999963</v>
      </c>
      <c r="AF264" s="106">
        <v>1142.55</v>
      </c>
      <c r="AG264" s="107">
        <v>263.02312580000012</v>
      </c>
      <c r="AH264" s="105">
        <v>12223.559999999994</v>
      </c>
      <c r="AI264" s="106">
        <v>1432.49</v>
      </c>
      <c r="AJ264" s="107">
        <v>453.35760779999976</v>
      </c>
      <c r="AK264" s="105">
        <v>13010.519999999995</v>
      </c>
      <c r="AL264" s="106">
        <v>1524.59</v>
      </c>
      <c r="AM264" s="107">
        <v>59.014606199999946</v>
      </c>
      <c r="AN264" s="119">
        <v>27012.54</v>
      </c>
      <c r="AO264" s="118">
        <v>3256.51</v>
      </c>
      <c r="AP264" s="107">
        <v>1069.947729</v>
      </c>
      <c r="AQ264" s="119">
        <v>19077.899999999998</v>
      </c>
      <c r="AR264" s="118">
        <v>2271.0100000000002</v>
      </c>
      <c r="AS264" s="107">
        <v>504.92539940000023</v>
      </c>
      <c r="AT264" s="119">
        <v>16499.400000000001</v>
      </c>
      <c r="AU264" s="118">
        <v>1974.81</v>
      </c>
      <c r="AV264" s="197">
        <v>-591.27</v>
      </c>
      <c r="AW264" s="199"/>
      <c r="AX264" s="87"/>
      <c r="AY264" s="88"/>
      <c r="AZ264" s="88"/>
      <c r="BA264" s="88"/>
      <c r="BB264" s="88"/>
      <c r="BC264" s="200"/>
      <c r="BD264" s="201"/>
      <c r="BE264" s="199"/>
      <c r="BF264" s="199"/>
      <c r="BG264" s="199"/>
      <c r="BH264" s="199"/>
    </row>
    <row r="265" spans="1:60" x14ac:dyDescent="0.35">
      <c r="A265" s="175">
        <v>255</v>
      </c>
      <c r="B265" s="112" t="s">
        <v>338</v>
      </c>
      <c r="C265" s="113">
        <v>309</v>
      </c>
      <c r="D265" s="71">
        <v>0.25</v>
      </c>
      <c r="E265" s="71" t="s">
        <v>346</v>
      </c>
      <c r="F265" s="59">
        <v>41081</v>
      </c>
      <c r="G265" s="59">
        <v>41081</v>
      </c>
      <c r="H265" s="73" t="s">
        <v>567</v>
      </c>
      <c r="I265" s="57">
        <f t="shared" si="55"/>
        <v>174884.40000000005</v>
      </c>
      <c r="J265" s="15">
        <f t="shared" si="56"/>
        <v>20842.088767200003</v>
      </c>
      <c r="K265" s="16">
        <f t="shared" si="53"/>
        <v>0.11917637460631135</v>
      </c>
      <c r="L265" s="17">
        <f t="shared" si="57"/>
        <v>8710.9711781999995</v>
      </c>
      <c r="M265" s="105">
        <v>10671.600000000017</v>
      </c>
      <c r="N265" s="106">
        <v>1260.5461800000007</v>
      </c>
      <c r="O265" s="107">
        <v>721.17127740000046</v>
      </c>
      <c r="P265" s="105">
        <v>8413.6199999999935</v>
      </c>
      <c r="Q265" s="106">
        <v>946.63886200000024</v>
      </c>
      <c r="R265" s="107">
        <v>549.02633859999992</v>
      </c>
      <c r="S265" s="105">
        <v>24428.40000000002</v>
      </c>
      <c r="T265" s="106">
        <v>2980.5200000000004</v>
      </c>
      <c r="U265" s="107">
        <v>2102.5423889999993</v>
      </c>
      <c r="V265" s="105">
        <v>27335.639999999992</v>
      </c>
      <c r="W265" s="106">
        <v>3359.71</v>
      </c>
      <c r="X265" s="107">
        <v>2474.91</v>
      </c>
      <c r="Y265" s="105">
        <v>14887.74</v>
      </c>
      <c r="Z265" s="106">
        <v>1753.38</v>
      </c>
      <c r="AA265" s="107">
        <v>1011.0872425999997</v>
      </c>
      <c r="AB265" s="105">
        <v>5055.96</v>
      </c>
      <c r="AC265" s="106">
        <v>584.70000000000005</v>
      </c>
      <c r="AD265" s="107">
        <v>324.55</v>
      </c>
      <c r="AE265" s="105">
        <v>8057.7599999999984</v>
      </c>
      <c r="AF265" s="106">
        <v>948.91000000000008</v>
      </c>
      <c r="AG265" s="107">
        <v>222.42701100000005</v>
      </c>
      <c r="AH265" s="105">
        <v>9089.279999999997</v>
      </c>
      <c r="AI265" s="106">
        <v>1041.98</v>
      </c>
      <c r="AJ265" s="107">
        <v>289.71335159999967</v>
      </c>
      <c r="AK265" s="105">
        <v>11855.220000000012</v>
      </c>
      <c r="AL265" s="106">
        <v>1384.9937252000002</v>
      </c>
      <c r="AM265" s="107">
        <v>70.090165399999989</v>
      </c>
      <c r="AN265" s="119">
        <v>25102.080000000002</v>
      </c>
      <c r="AO265" s="118">
        <v>3048.12</v>
      </c>
      <c r="AP265" s="107">
        <v>1091.0737489999999</v>
      </c>
      <c r="AQ265" s="119">
        <v>15444.12</v>
      </c>
      <c r="AR265" s="118">
        <v>1815.78</v>
      </c>
      <c r="AS265" s="107">
        <v>382.93965360000004</v>
      </c>
      <c r="AT265" s="119">
        <v>14542.98</v>
      </c>
      <c r="AU265" s="118">
        <v>1716.81</v>
      </c>
      <c r="AV265" s="107">
        <v>-528.55999999999995</v>
      </c>
    </row>
    <row r="266" spans="1:60" x14ac:dyDescent="0.35">
      <c r="A266" s="167">
        <v>256</v>
      </c>
      <c r="B266" s="112" t="s">
        <v>339</v>
      </c>
      <c r="C266" s="113">
        <v>310</v>
      </c>
      <c r="D266" s="71">
        <v>0.2</v>
      </c>
      <c r="E266" s="71" t="s">
        <v>346</v>
      </c>
      <c r="F266" s="59">
        <v>40365</v>
      </c>
      <c r="G266" s="59">
        <v>40365</v>
      </c>
      <c r="H266" s="73" t="s">
        <v>613</v>
      </c>
      <c r="I266" s="57">
        <f t="shared" si="55"/>
        <v>11389.199999999995</v>
      </c>
      <c r="J266" s="15">
        <f t="shared" si="56"/>
        <v>873.30242000000032</v>
      </c>
      <c r="K266" s="16">
        <f t="shared" si="53"/>
        <v>7.6678117866048598E-2</v>
      </c>
      <c r="L266" s="17">
        <f t="shared" si="57"/>
        <v>248.187456</v>
      </c>
      <c r="M266" s="105">
        <v>10427.999999999995</v>
      </c>
      <c r="N266" s="106">
        <v>806.02242000000035</v>
      </c>
      <c r="O266" s="107">
        <v>248.31240399999999</v>
      </c>
      <c r="P266" s="105">
        <v>961.19999999999993</v>
      </c>
      <c r="Q266" s="106">
        <v>67.279999999999987</v>
      </c>
      <c r="R266" s="107">
        <v>-0.1249479999999914</v>
      </c>
      <c r="S266" s="105">
        <v>0</v>
      </c>
      <c r="T266" s="106">
        <v>0</v>
      </c>
      <c r="U266" s="107">
        <v>0</v>
      </c>
      <c r="V266" s="105">
        <v>0</v>
      </c>
      <c r="W266" s="106">
        <v>0</v>
      </c>
      <c r="X266" s="107">
        <v>0</v>
      </c>
      <c r="Y266" s="105">
        <v>0</v>
      </c>
      <c r="Z266" s="106">
        <v>0</v>
      </c>
      <c r="AA266" s="107">
        <v>0</v>
      </c>
      <c r="AB266" s="105">
        <v>0</v>
      </c>
      <c r="AC266" s="106">
        <v>0</v>
      </c>
      <c r="AD266" s="107">
        <v>0</v>
      </c>
      <c r="AE266" s="105">
        <v>0</v>
      </c>
      <c r="AF266" s="106">
        <v>0</v>
      </c>
      <c r="AG266" s="107">
        <v>0</v>
      </c>
      <c r="AH266" s="105">
        <v>0</v>
      </c>
      <c r="AI266" s="106">
        <v>0</v>
      </c>
      <c r="AJ266" s="107">
        <v>0</v>
      </c>
      <c r="AK266" s="105">
        <v>0</v>
      </c>
      <c r="AL266" s="106">
        <v>0</v>
      </c>
      <c r="AM266" s="107">
        <v>0</v>
      </c>
      <c r="AN266" s="119">
        <v>0</v>
      </c>
      <c r="AO266" s="118">
        <v>0</v>
      </c>
      <c r="AP266" s="107">
        <v>0</v>
      </c>
      <c r="AQ266" s="119">
        <v>0</v>
      </c>
      <c r="AR266" s="118">
        <v>0</v>
      </c>
      <c r="AS266" s="107">
        <v>0</v>
      </c>
      <c r="AT266" s="119">
        <v>0</v>
      </c>
      <c r="AU266" s="118">
        <v>0</v>
      </c>
      <c r="AV266" s="107">
        <v>0</v>
      </c>
    </row>
    <row r="267" spans="1:60" x14ac:dyDescent="0.35">
      <c r="A267" s="175">
        <v>257</v>
      </c>
      <c r="B267" s="112" t="s">
        <v>340</v>
      </c>
      <c r="C267" s="113">
        <v>311</v>
      </c>
      <c r="D267" s="71">
        <v>0.2</v>
      </c>
      <c r="E267" s="71" t="s">
        <v>346</v>
      </c>
      <c r="F267" s="59">
        <v>40365</v>
      </c>
      <c r="G267" s="59">
        <v>40365</v>
      </c>
      <c r="H267" s="73" t="s">
        <v>613</v>
      </c>
      <c r="I267" s="57">
        <f t="shared" si="55"/>
        <v>31111.720000000016</v>
      </c>
      <c r="J267" s="15">
        <f t="shared" si="56"/>
        <v>2378.8141712000015</v>
      </c>
      <c r="K267" s="16">
        <f t="shared" si="53"/>
        <v>7.6460387635270577E-2</v>
      </c>
      <c r="L267" s="17">
        <f t="shared" si="57"/>
        <v>865.77222920000031</v>
      </c>
      <c r="M267" s="105">
        <v>10954.20000000001</v>
      </c>
      <c r="N267" s="106">
        <v>852.84693960000106</v>
      </c>
      <c r="O267" s="107">
        <v>267.97469480000012</v>
      </c>
      <c r="P267" s="105">
        <v>7424.5199999999968</v>
      </c>
      <c r="Q267" s="106">
        <v>542.99723160000019</v>
      </c>
      <c r="R267" s="107">
        <v>130.70883359999988</v>
      </c>
      <c r="S267" s="105">
        <v>12733.000000000007</v>
      </c>
      <c r="T267" s="106">
        <v>982.97</v>
      </c>
      <c r="U267" s="107">
        <v>467.08870080000037</v>
      </c>
      <c r="V267" s="105">
        <v>0</v>
      </c>
      <c r="W267" s="106">
        <v>0</v>
      </c>
      <c r="X267" s="107">
        <v>0</v>
      </c>
      <c r="Y267" s="105">
        <v>0</v>
      </c>
      <c r="Z267" s="106">
        <v>0</v>
      </c>
      <c r="AA267" s="107">
        <v>0</v>
      </c>
      <c r="AB267" s="105">
        <v>0</v>
      </c>
      <c r="AC267" s="106">
        <v>0</v>
      </c>
      <c r="AD267" s="107">
        <v>0</v>
      </c>
      <c r="AE267" s="105">
        <v>0</v>
      </c>
      <c r="AF267" s="106">
        <v>0</v>
      </c>
      <c r="AG267" s="107">
        <v>0</v>
      </c>
      <c r="AH267" s="105">
        <v>0</v>
      </c>
      <c r="AI267" s="106">
        <v>0</v>
      </c>
      <c r="AJ267" s="107">
        <v>0</v>
      </c>
      <c r="AK267" s="105">
        <v>0</v>
      </c>
      <c r="AL267" s="106">
        <v>0</v>
      </c>
      <c r="AM267" s="107">
        <v>0</v>
      </c>
      <c r="AN267" s="119">
        <v>0</v>
      </c>
      <c r="AO267" s="118">
        <v>0</v>
      </c>
      <c r="AP267" s="107">
        <v>0</v>
      </c>
      <c r="AQ267" s="119">
        <v>0</v>
      </c>
      <c r="AR267" s="118">
        <v>0</v>
      </c>
      <c r="AS267" s="107">
        <v>0</v>
      </c>
      <c r="AT267" s="119">
        <v>0</v>
      </c>
      <c r="AU267" s="118">
        <v>0</v>
      </c>
      <c r="AV267" s="107">
        <v>0</v>
      </c>
    </row>
    <row r="268" spans="1:60" x14ac:dyDescent="0.35">
      <c r="A268" s="175">
        <v>258</v>
      </c>
      <c r="B268" s="112" t="s">
        <v>341</v>
      </c>
      <c r="C268" s="113">
        <v>312</v>
      </c>
      <c r="D268" s="71">
        <v>0.2</v>
      </c>
      <c r="E268" s="71" t="s">
        <v>346</v>
      </c>
      <c r="F268" s="59">
        <v>40365</v>
      </c>
      <c r="G268" s="59">
        <v>40365</v>
      </c>
      <c r="H268" s="73" t="s">
        <v>613</v>
      </c>
      <c r="I268" s="57">
        <f t="shared" si="55"/>
        <v>14158.400000000005</v>
      </c>
      <c r="J268" s="15">
        <f t="shared" si="56"/>
        <v>1080.3659260000011</v>
      </c>
      <c r="K268" s="16">
        <f t="shared" si="53"/>
        <v>7.6305650779749171E-2</v>
      </c>
      <c r="L268" s="17">
        <f t="shared" si="57"/>
        <v>273.64173800000009</v>
      </c>
      <c r="M268" s="105">
        <v>9354.0000000000055</v>
      </c>
      <c r="N268" s="106">
        <v>720.79179600000066</v>
      </c>
      <c r="O268" s="107">
        <v>224.78734400000002</v>
      </c>
      <c r="P268" s="105">
        <v>4804.3999999999987</v>
      </c>
      <c r="Q268" s="106">
        <v>359.57413000000042</v>
      </c>
      <c r="R268" s="107">
        <v>48.854394000000056</v>
      </c>
      <c r="S268" s="105">
        <v>0</v>
      </c>
      <c r="T268" s="106">
        <v>0</v>
      </c>
      <c r="U268" s="107">
        <v>0</v>
      </c>
      <c r="V268" s="105">
        <v>0</v>
      </c>
      <c r="W268" s="106">
        <v>0</v>
      </c>
      <c r="X268" s="107">
        <v>0</v>
      </c>
      <c r="Y268" s="105">
        <v>0</v>
      </c>
      <c r="Z268" s="106">
        <v>0</v>
      </c>
      <c r="AA268" s="107">
        <v>0</v>
      </c>
      <c r="AB268" s="105">
        <v>0</v>
      </c>
      <c r="AC268" s="106">
        <v>0</v>
      </c>
      <c r="AD268" s="107">
        <v>0</v>
      </c>
      <c r="AE268" s="105">
        <v>0</v>
      </c>
      <c r="AF268" s="106">
        <v>0</v>
      </c>
      <c r="AG268" s="107">
        <v>0</v>
      </c>
      <c r="AH268" s="105">
        <v>0</v>
      </c>
      <c r="AI268" s="106">
        <v>0</v>
      </c>
      <c r="AJ268" s="107">
        <v>0</v>
      </c>
      <c r="AK268" s="105">
        <v>0</v>
      </c>
      <c r="AL268" s="106">
        <v>0</v>
      </c>
      <c r="AM268" s="107">
        <v>0</v>
      </c>
      <c r="AN268" s="119">
        <v>0</v>
      </c>
      <c r="AO268" s="118">
        <v>0</v>
      </c>
      <c r="AP268" s="107">
        <v>0</v>
      </c>
      <c r="AQ268" s="119">
        <v>0</v>
      </c>
      <c r="AR268" s="118">
        <v>0</v>
      </c>
      <c r="AS268" s="107">
        <v>0</v>
      </c>
      <c r="AT268" s="119">
        <v>0</v>
      </c>
      <c r="AU268" s="118">
        <v>0</v>
      </c>
      <c r="AV268" s="107">
        <v>0</v>
      </c>
    </row>
    <row r="269" spans="1:60" x14ac:dyDescent="0.35">
      <c r="A269" s="167">
        <v>259</v>
      </c>
      <c r="B269" s="112" t="s">
        <v>342</v>
      </c>
      <c r="C269" s="113">
        <v>313</v>
      </c>
      <c r="D269" s="71">
        <v>0.2</v>
      </c>
      <c r="E269" s="71" t="s">
        <v>346</v>
      </c>
      <c r="F269" s="59">
        <v>40365</v>
      </c>
      <c r="G269" s="59">
        <v>40365</v>
      </c>
      <c r="H269" s="73" t="s">
        <v>613</v>
      </c>
      <c r="I269" s="57">
        <f t="shared" si="55"/>
        <v>22484.800000000003</v>
      </c>
      <c r="J269" s="15">
        <f t="shared" si="56"/>
        <v>1684.5083060000011</v>
      </c>
      <c r="K269" s="16">
        <f t="shared" si="53"/>
        <v>7.4917646854764153E-2</v>
      </c>
      <c r="L269" s="17">
        <f t="shared" si="57"/>
        <v>597.60828200000037</v>
      </c>
      <c r="M269" s="105">
        <v>8447.600000000004</v>
      </c>
      <c r="N269" s="106">
        <v>648.5662300000007</v>
      </c>
      <c r="O269" s="107">
        <v>202.23951000000011</v>
      </c>
      <c r="P269" s="105">
        <v>5662</v>
      </c>
      <c r="Q269" s="106">
        <v>399.83207600000031</v>
      </c>
      <c r="R269" s="107">
        <v>101.46462000000012</v>
      </c>
      <c r="S269" s="105">
        <v>8375.2000000000007</v>
      </c>
      <c r="T269" s="106">
        <v>636.11</v>
      </c>
      <c r="U269" s="107">
        <v>293.90415200000007</v>
      </c>
      <c r="V269" s="105">
        <v>0</v>
      </c>
      <c r="W269" s="106">
        <v>0</v>
      </c>
      <c r="X269" s="107">
        <v>0</v>
      </c>
      <c r="Y269" s="105">
        <v>0</v>
      </c>
      <c r="Z269" s="106">
        <v>0</v>
      </c>
      <c r="AA269" s="107">
        <v>0</v>
      </c>
      <c r="AB269" s="105">
        <v>0</v>
      </c>
      <c r="AC269" s="106">
        <v>0</v>
      </c>
      <c r="AD269" s="107">
        <v>0</v>
      </c>
      <c r="AE269" s="105">
        <v>0</v>
      </c>
      <c r="AF269" s="106">
        <v>0</v>
      </c>
      <c r="AG269" s="107">
        <v>0</v>
      </c>
      <c r="AH269" s="105">
        <v>0</v>
      </c>
      <c r="AI269" s="106">
        <v>0</v>
      </c>
      <c r="AJ269" s="107">
        <v>0</v>
      </c>
      <c r="AK269" s="105">
        <v>0</v>
      </c>
      <c r="AL269" s="106">
        <v>0</v>
      </c>
      <c r="AM269" s="107">
        <v>0</v>
      </c>
      <c r="AN269" s="119">
        <v>0</v>
      </c>
      <c r="AO269" s="118">
        <v>0</v>
      </c>
      <c r="AP269" s="107">
        <v>0</v>
      </c>
      <c r="AQ269" s="119">
        <v>0</v>
      </c>
      <c r="AR269" s="118">
        <v>0</v>
      </c>
      <c r="AS269" s="107">
        <v>0</v>
      </c>
      <c r="AT269" s="119">
        <v>0</v>
      </c>
      <c r="AU269" s="118">
        <v>0</v>
      </c>
      <c r="AV269" s="107">
        <v>0</v>
      </c>
    </row>
    <row r="270" spans="1:60" ht="15" thickBot="1" x14ac:dyDescent="0.4">
      <c r="A270" s="7">
        <v>260</v>
      </c>
      <c r="B270" s="51" t="s">
        <v>202</v>
      </c>
      <c r="C270" s="47">
        <v>329</v>
      </c>
      <c r="D270" s="72">
        <v>20.7</v>
      </c>
      <c r="E270" s="72" t="s">
        <v>346</v>
      </c>
      <c r="F270" s="61">
        <v>41016</v>
      </c>
      <c r="G270" s="61">
        <v>41016</v>
      </c>
      <c r="H270" s="73" t="s">
        <v>569</v>
      </c>
      <c r="I270" s="70">
        <f t="shared" si="55"/>
        <v>50477241.000756882</v>
      </c>
      <c r="J270" s="25">
        <f t="shared" si="56"/>
        <v>5174696.8262408786</v>
      </c>
      <c r="K270" s="26">
        <f t="shared" si="53"/>
        <v>0.10251544505301481</v>
      </c>
      <c r="L270" s="27">
        <f t="shared" si="57"/>
        <v>1197158.7293850335</v>
      </c>
      <c r="M270" s="125">
        <v>3307731.05</v>
      </c>
      <c r="N270" s="126">
        <v>340398.43213452207</v>
      </c>
      <c r="O270" s="127">
        <v>166416.62863250356</v>
      </c>
      <c r="P270" s="125">
        <v>3392212.8134337957</v>
      </c>
      <c r="Q270" s="126">
        <v>345469.70876297948</v>
      </c>
      <c r="R270" s="127">
        <v>164917.44539016206</v>
      </c>
      <c r="S270" s="125">
        <v>5871063.4551323066</v>
      </c>
      <c r="T270" s="126">
        <v>611536.48</v>
      </c>
      <c r="U270" s="127">
        <v>381780.10616218881</v>
      </c>
      <c r="V270" s="125">
        <v>5882682.3680246985</v>
      </c>
      <c r="W270" s="126">
        <v>612394.17999999993</v>
      </c>
      <c r="X270" s="127">
        <v>399475.71</v>
      </c>
      <c r="Y270" s="125">
        <v>3982382.12</v>
      </c>
      <c r="Z270" s="126">
        <v>402441.4</v>
      </c>
      <c r="AA270" s="127">
        <v>212395.57998563649</v>
      </c>
      <c r="AB270" s="125">
        <v>1727189.25</v>
      </c>
      <c r="AC270" s="126">
        <v>167747.04</v>
      </c>
      <c r="AD270" s="127">
        <v>64775.15</v>
      </c>
      <c r="AE270" s="125">
        <v>2887449.7910328028</v>
      </c>
      <c r="AF270" s="126">
        <v>287092.93999999994</v>
      </c>
      <c r="AG270" s="127">
        <v>42291.72972195773</v>
      </c>
      <c r="AH270" s="125">
        <v>3893005.7914330745</v>
      </c>
      <c r="AI270" s="126">
        <v>394578.39</v>
      </c>
      <c r="AJ270" s="127">
        <v>76584.979256867693</v>
      </c>
      <c r="AK270" s="105">
        <v>4402063.5417002058</v>
      </c>
      <c r="AL270" s="106">
        <v>448016.31534337782</v>
      </c>
      <c r="AM270" s="107">
        <v>-70170.823946380537</v>
      </c>
      <c r="AN270" s="119">
        <v>6378191.7199999997</v>
      </c>
      <c r="AO270" s="118">
        <v>661628.18999999994</v>
      </c>
      <c r="AP270" s="107">
        <v>73653.665980000005</v>
      </c>
      <c r="AQ270" s="119">
        <v>5347084.2100000009</v>
      </c>
      <c r="AR270" s="118">
        <v>552018.08000000007</v>
      </c>
      <c r="AS270" s="107">
        <v>-31069.101797902331</v>
      </c>
      <c r="AT270" s="119">
        <v>3406184.8899999997</v>
      </c>
      <c r="AU270" s="118">
        <v>351375.67</v>
      </c>
      <c r="AV270" s="107">
        <v>-283892.34000000003</v>
      </c>
    </row>
    <row r="271" spans="1:60" x14ac:dyDescent="0.35">
      <c r="A271" s="87"/>
      <c r="B271" s="88"/>
      <c r="C271" s="88"/>
      <c r="D271" s="89">
        <f>SUM(D220:D270)</f>
        <v>63.645000000000024</v>
      </c>
      <c r="E271" s="89"/>
      <c r="F271" s="90"/>
      <c r="G271" s="90"/>
      <c r="H271" s="100" t="s">
        <v>225</v>
      </c>
      <c r="I271" s="91">
        <f>SUM(I220:I270)</f>
        <v>126380728.95530468</v>
      </c>
      <c r="J271" s="91">
        <f>SUM(J220:J270)</f>
        <v>13088188.622234564</v>
      </c>
      <c r="K271" s="148">
        <f t="shared" si="53"/>
        <v>0.10356158514375464</v>
      </c>
      <c r="L271" s="98">
        <f t="shared" ref="L271:AV271" si="58">SUM(L220:L270)</f>
        <v>3166353.9562950917</v>
      </c>
      <c r="M271" s="91">
        <f t="shared" si="58"/>
        <v>8596273.3538806699</v>
      </c>
      <c r="N271" s="91">
        <f t="shared" si="58"/>
        <v>896202.14311135886</v>
      </c>
      <c r="O271" s="91">
        <f t="shared" si="58"/>
        <v>440673.88181991328</v>
      </c>
      <c r="P271" s="91">
        <f t="shared" si="58"/>
        <v>8572764.0136513691</v>
      </c>
      <c r="Q271" s="91">
        <f t="shared" si="58"/>
        <v>879416.23266646615</v>
      </c>
      <c r="R271" s="91">
        <f t="shared" si="58"/>
        <v>426554.8060528338</v>
      </c>
      <c r="S271" s="91">
        <f t="shared" si="58"/>
        <v>14864290.824205127</v>
      </c>
      <c r="T271" s="91">
        <f t="shared" si="58"/>
        <v>1550107.83</v>
      </c>
      <c r="U271" s="91">
        <f t="shared" si="58"/>
        <v>975609.88637326052</v>
      </c>
      <c r="V271" s="91">
        <f t="shared" si="58"/>
        <v>14565007.597291797</v>
      </c>
      <c r="W271" s="91">
        <f t="shared" si="58"/>
        <v>1522571.77</v>
      </c>
      <c r="X271" s="91">
        <f t="shared" si="58"/>
        <v>1002353.2676732223</v>
      </c>
      <c r="Y271" s="91">
        <f t="shared" si="58"/>
        <v>9786216.8301679008</v>
      </c>
      <c r="Z271" s="91">
        <f t="shared" si="58"/>
        <v>1005010.8017306706</v>
      </c>
      <c r="AA271" s="91">
        <f t="shared" si="58"/>
        <v>533608.4607790414</v>
      </c>
      <c r="AB271" s="91">
        <f t="shared" si="58"/>
        <v>4107158.1006100997</v>
      </c>
      <c r="AC271" s="91">
        <f t="shared" si="58"/>
        <v>409948.61</v>
      </c>
      <c r="AD271" s="91">
        <f t="shared" si="58"/>
        <v>164562.18761262859</v>
      </c>
      <c r="AE271" s="91">
        <f t="shared" si="58"/>
        <v>6677876.5605784226</v>
      </c>
      <c r="AF271" s="91">
        <f t="shared" si="58"/>
        <v>681664.87999999989</v>
      </c>
      <c r="AG271" s="91">
        <f t="shared" si="58"/>
        <v>115059.17830897507</v>
      </c>
      <c r="AH271" s="91">
        <f t="shared" si="58"/>
        <v>9921399.480663266</v>
      </c>
      <c r="AI271" s="91">
        <f t="shared" si="58"/>
        <v>1018155.7999999999</v>
      </c>
      <c r="AJ271" s="91">
        <f t="shared" si="58"/>
        <v>196037.83680182722</v>
      </c>
      <c r="AK271" s="91">
        <f t="shared" si="58"/>
        <v>9957297.5841559842</v>
      </c>
      <c r="AL271" s="91">
        <f t="shared" si="58"/>
        <v>1024020.0647260693</v>
      </c>
      <c r="AM271" s="91">
        <f t="shared" si="58"/>
        <v>-135111.87783435691</v>
      </c>
      <c r="AN271" s="91">
        <f t="shared" si="58"/>
        <v>15806301.000099998</v>
      </c>
      <c r="AO271" s="91">
        <f t="shared" si="58"/>
        <v>1647496.4799999995</v>
      </c>
      <c r="AP271" s="91">
        <f t="shared" si="58"/>
        <v>211810.2214981491</v>
      </c>
      <c r="AQ271" s="81">
        <f t="shared" si="58"/>
        <v>13166574.630000003</v>
      </c>
      <c r="AR271" s="81">
        <f t="shared" si="58"/>
        <v>1364426.06</v>
      </c>
      <c r="AS271" s="81">
        <f t="shared" si="58"/>
        <v>-9817.4533150143034</v>
      </c>
      <c r="AT271" s="81">
        <f t="shared" si="58"/>
        <v>10359568.98</v>
      </c>
      <c r="AU271" s="81">
        <f t="shared" si="58"/>
        <v>1089167.95</v>
      </c>
      <c r="AV271" s="81">
        <f t="shared" si="58"/>
        <v>-754986.4394753885</v>
      </c>
    </row>
    <row r="272" spans="1:60" ht="15.5" x14ac:dyDescent="0.35">
      <c r="H272" s="101" t="s">
        <v>226</v>
      </c>
      <c r="I272" s="93">
        <f>I271+I218+I87+I51</f>
        <v>734255310.86577082</v>
      </c>
      <c r="J272" s="92">
        <f>J271+J218+J87+J51</f>
        <v>103978608.2263</v>
      </c>
      <c r="K272" s="97">
        <f t="shared" si="53"/>
        <v>0.14161097194339303</v>
      </c>
      <c r="L272" s="99">
        <f t="shared" ref="L272:AV272" si="59">L271+L218+L87+L51</f>
        <v>42416677.451987907</v>
      </c>
      <c r="M272" s="93">
        <f t="shared" si="59"/>
        <v>67690277.416361958</v>
      </c>
      <c r="N272" s="92">
        <f t="shared" si="59"/>
        <v>9952921.4745552577</v>
      </c>
      <c r="O272" s="92">
        <f t="shared" si="59"/>
        <v>6349792.2184884436</v>
      </c>
      <c r="P272" s="92">
        <f t="shared" si="59"/>
        <v>62245647.045824856</v>
      </c>
      <c r="Q272" s="92">
        <f t="shared" si="59"/>
        <v>9089070.4181261305</v>
      </c>
      <c r="R272" s="92">
        <f t="shared" si="59"/>
        <v>5481211.7375063617</v>
      </c>
      <c r="S272" s="92">
        <f t="shared" si="59"/>
        <v>78082944.329817742</v>
      </c>
      <c r="T272" s="92">
        <f t="shared" si="59"/>
        <v>11141523.168933725</v>
      </c>
      <c r="U272" s="92">
        <f t="shared" si="59"/>
        <v>7817733.9557827897</v>
      </c>
      <c r="V272" s="92">
        <f t="shared" si="59"/>
        <v>69664253.473295107</v>
      </c>
      <c r="W272" s="92">
        <f t="shared" si="59"/>
        <v>9982540.4163110368</v>
      </c>
      <c r="X272" s="92">
        <f t="shared" si="59"/>
        <v>7090021.6848276909</v>
      </c>
      <c r="Y272" s="92">
        <f t="shared" si="59"/>
        <v>68658234.955040067</v>
      </c>
      <c r="Z272" s="92">
        <f t="shared" si="59"/>
        <v>9953986.8804875985</v>
      </c>
      <c r="AA272" s="92">
        <f t="shared" si="59"/>
        <v>6630973.9487141389</v>
      </c>
      <c r="AB272" s="92">
        <f t="shared" si="59"/>
        <v>50514058.101327702</v>
      </c>
      <c r="AC272" s="92">
        <f t="shared" si="59"/>
        <v>7427461.0544550121</v>
      </c>
      <c r="AD272" s="92">
        <f t="shared" si="59"/>
        <v>3675529.280656646</v>
      </c>
      <c r="AE272" s="92">
        <f t="shared" si="59"/>
        <v>50899911.412200645</v>
      </c>
      <c r="AF272" s="92">
        <f t="shared" si="59"/>
        <v>7424783.1445788005</v>
      </c>
      <c r="AG272" s="92">
        <f t="shared" si="59"/>
        <v>2948412.6122338213</v>
      </c>
      <c r="AH272" s="92">
        <f t="shared" si="59"/>
        <v>49615564.773502164</v>
      </c>
      <c r="AI272" s="92">
        <f t="shared" si="59"/>
        <v>7161147.9829134867</v>
      </c>
      <c r="AJ272" s="92">
        <f t="shared" si="59"/>
        <v>2854250.6274962584</v>
      </c>
      <c r="AK272" s="92">
        <f t="shared" si="59"/>
        <v>50092474.545866862</v>
      </c>
      <c r="AL272" s="92">
        <f t="shared" si="59"/>
        <v>7180111.7868886273</v>
      </c>
      <c r="AM272" s="92">
        <f t="shared" si="59"/>
        <v>1092946.2321472538</v>
      </c>
      <c r="AN272" s="92">
        <f t="shared" si="59"/>
        <v>62510716.231510699</v>
      </c>
      <c r="AO272" s="92">
        <f t="shared" si="59"/>
        <v>8734663.1099999994</v>
      </c>
      <c r="AP272" s="92">
        <f t="shared" si="59"/>
        <v>2339488.4979756456</v>
      </c>
      <c r="AQ272" s="92">
        <f t="shared" si="59"/>
        <v>65887972.764504477</v>
      </c>
      <c r="AR272" s="92">
        <f t="shared" si="59"/>
        <v>7974083.0990503347</v>
      </c>
      <c r="AS272" s="92">
        <f t="shared" si="59"/>
        <v>-36618.419515283109</v>
      </c>
      <c r="AT272" s="92">
        <f t="shared" si="59"/>
        <v>58393255.816518448</v>
      </c>
      <c r="AU272" s="92">
        <f t="shared" si="59"/>
        <v>7956315.6899999995</v>
      </c>
      <c r="AV272" s="92">
        <f t="shared" si="59"/>
        <v>-3827064.9243258578</v>
      </c>
    </row>
    <row r="273" spans="1:48" s="74" customFormat="1" x14ac:dyDescent="0.35">
      <c r="D273" s="153"/>
      <c r="AN273"/>
      <c r="AO273"/>
      <c r="AP273"/>
      <c r="AQ273" s="110"/>
      <c r="AR273" s="110"/>
      <c r="AS273" s="110"/>
      <c r="AT273" s="110"/>
      <c r="AU273" s="110"/>
      <c r="AV273" s="110"/>
    </row>
    <row r="274" spans="1:48" s="74" customFormat="1" x14ac:dyDescent="0.35">
      <c r="D274" s="153"/>
      <c r="I274" s="128"/>
      <c r="AN274"/>
      <c r="AO274"/>
      <c r="AP274"/>
      <c r="AQ274" s="110"/>
      <c r="AR274" s="110"/>
      <c r="AS274" s="110"/>
      <c r="AT274" s="110"/>
      <c r="AU274" s="110"/>
      <c r="AV274" s="110"/>
    </row>
    <row r="275" spans="1:48" x14ac:dyDescent="0.35">
      <c r="D275" s="131"/>
      <c r="I275" s="31"/>
      <c r="J275" s="31"/>
      <c r="K275" s="154"/>
      <c r="L275" s="174"/>
      <c r="AL275" s="136"/>
    </row>
    <row r="276" spans="1:48" x14ac:dyDescent="0.35">
      <c r="A276"/>
      <c r="B276"/>
      <c r="D276" s="110"/>
      <c r="E276"/>
      <c r="F276"/>
      <c r="G276"/>
      <c r="H276"/>
      <c r="I276" s="133"/>
      <c r="J276" s="133"/>
      <c r="K276" s="155"/>
      <c r="L276" s="147"/>
      <c r="M276" s="136"/>
      <c r="N276" s="136"/>
      <c r="O276" s="136"/>
      <c r="P276" s="136"/>
      <c r="Q276" s="136"/>
      <c r="R276" s="136"/>
      <c r="S276" s="136"/>
      <c r="T276" s="136"/>
      <c r="U276" s="136"/>
      <c r="AN276" s="134"/>
      <c r="AO276" s="134"/>
      <c r="AP276" s="134"/>
      <c r="AQ276" s="145"/>
      <c r="AR276" s="145"/>
      <c r="AS276" s="145"/>
      <c r="AT276" s="145"/>
      <c r="AU276" s="145"/>
      <c r="AV276" s="145"/>
    </row>
    <row r="277" spans="1:48" x14ac:dyDescent="0.35">
      <c r="C277" s="74"/>
      <c r="D277" s="130"/>
      <c r="K277" s="156"/>
      <c r="L277" s="147"/>
    </row>
    <row r="278" spans="1:48" x14ac:dyDescent="0.35">
      <c r="D278" s="131"/>
      <c r="K278" s="156"/>
      <c r="L278" s="147"/>
    </row>
    <row r="279" spans="1:48" x14ac:dyDescent="0.35">
      <c r="D279" s="129"/>
      <c r="K279" s="156"/>
      <c r="L279" s="147"/>
    </row>
  </sheetData>
  <autoFilter ref="A3:AV51" xr:uid="{00000000-0009-0000-0000-000001000000}"/>
  <mergeCells count="21">
    <mergeCell ref="AN2:AP2"/>
    <mergeCell ref="AQ2:AS2"/>
    <mergeCell ref="AT2:AV2"/>
    <mergeCell ref="A2:A3"/>
    <mergeCell ref="B2:B3"/>
    <mergeCell ref="I2:L2"/>
    <mergeCell ref="M2:O2"/>
    <mergeCell ref="P2:R2"/>
    <mergeCell ref="C2:C3"/>
    <mergeCell ref="D2:D3"/>
    <mergeCell ref="E2:E3"/>
    <mergeCell ref="F2:F3"/>
    <mergeCell ref="G2:G3"/>
    <mergeCell ref="H2:H3"/>
    <mergeCell ref="AK2:AM2"/>
    <mergeCell ref="AH2:AJ2"/>
    <mergeCell ref="S2:U2"/>
    <mergeCell ref="V2:X2"/>
    <mergeCell ref="Y2:AA2"/>
    <mergeCell ref="AB2:AD2"/>
    <mergeCell ref="AE2:AG2"/>
  </mergeCells>
  <conditionalFormatting sqref="AZ263:BB263 AX4:BC13 AX14:BB261 BC14:BC264 BD4:BD123 BD148:BD164 BD170:BD262 BD125:BD146 BD166:BD168">
    <cfRule type="expression" dxfId="0" priority="1">
      <formula>OR($AX4="Termiņš",OR($BI4="Termiņš",OR($BT4="Termiņš",OR($CE4="Termiņš",OR($CP4="Termiņš",OR($DL4="Termiņš"))))))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8"/>
  <sheetViews>
    <sheetView zoomScaleNormal="100" workbookViewId="0">
      <selection activeCell="G8" sqref="G8"/>
    </sheetView>
  </sheetViews>
  <sheetFormatPr defaultRowHeight="14.5" x14ac:dyDescent="0.35"/>
  <cols>
    <col min="1" max="1" width="9.1796875" style="1"/>
    <col min="2" max="2" width="37.81640625" style="2" customWidth="1"/>
    <col min="3" max="3" width="12.7265625" style="2" customWidth="1"/>
    <col min="4" max="4" width="12.81640625" style="2" customWidth="1"/>
    <col min="5" max="5" width="20.7265625" style="2" customWidth="1"/>
    <col min="6" max="6" width="17" style="2" customWidth="1"/>
    <col min="7" max="7" width="40.453125" style="2" customWidth="1"/>
    <col min="8" max="8" width="16.81640625" style="1" customWidth="1"/>
    <col min="9" max="20" width="15.26953125" customWidth="1"/>
  </cols>
  <sheetData>
    <row r="1" spans="1:20" ht="15" thickBot="1" x14ac:dyDescent="0.4"/>
    <row r="2" spans="1:20" s="3" customFormat="1" ht="15.75" customHeight="1" thickBot="1" x14ac:dyDescent="0.4">
      <c r="A2" s="182"/>
      <c r="B2" s="184" t="s">
        <v>220</v>
      </c>
      <c r="C2" s="187" t="s">
        <v>179</v>
      </c>
      <c r="D2" s="187" t="s">
        <v>182</v>
      </c>
      <c r="E2" s="187" t="s">
        <v>183</v>
      </c>
      <c r="F2" s="187" t="s">
        <v>184</v>
      </c>
      <c r="G2" s="187" t="s">
        <v>185</v>
      </c>
      <c r="H2" s="195" t="s">
        <v>196</v>
      </c>
      <c r="I2" s="116" t="s">
        <v>0</v>
      </c>
      <c r="J2" s="117" t="s">
        <v>1</v>
      </c>
      <c r="K2" s="117" t="s">
        <v>2</v>
      </c>
      <c r="L2" s="117" t="s">
        <v>3</v>
      </c>
      <c r="M2" s="117" t="s">
        <v>4</v>
      </c>
      <c r="N2" s="117" t="s">
        <v>5</v>
      </c>
      <c r="O2" s="117" t="s">
        <v>6</v>
      </c>
      <c r="P2" s="117" t="s">
        <v>7</v>
      </c>
      <c r="Q2" s="117" t="s">
        <v>8</v>
      </c>
      <c r="R2" s="117" t="s">
        <v>9</v>
      </c>
      <c r="S2" s="117" t="s">
        <v>10</v>
      </c>
      <c r="T2" s="117" t="s">
        <v>11</v>
      </c>
    </row>
    <row r="3" spans="1:20" s="1" customFormat="1" ht="44.25" customHeight="1" thickBot="1" x14ac:dyDescent="0.4">
      <c r="A3" s="183"/>
      <c r="B3" s="194"/>
      <c r="C3" s="188"/>
      <c r="D3" s="188"/>
      <c r="E3" s="188"/>
      <c r="F3" s="188"/>
      <c r="G3" s="188"/>
      <c r="H3" s="196"/>
      <c r="I3" s="42" t="s">
        <v>12</v>
      </c>
      <c r="J3" s="6" t="s">
        <v>12</v>
      </c>
      <c r="K3" s="6" t="s">
        <v>12</v>
      </c>
      <c r="L3" s="6" t="s">
        <v>12</v>
      </c>
      <c r="M3" s="6" t="s">
        <v>12</v>
      </c>
      <c r="N3" s="6" t="s">
        <v>12</v>
      </c>
      <c r="O3" s="6" t="s">
        <v>12</v>
      </c>
      <c r="P3" s="6" t="s">
        <v>12</v>
      </c>
      <c r="Q3" s="6" t="s">
        <v>12</v>
      </c>
      <c r="R3" s="146" t="s">
        <v>12</v>
      </c>
      <c r="S3" s="146" t="s">
        <v>12</v>
      </c>
      <c r="T3" s="146" t="s">
        <v>12</v>
      </c>
    </row>
    <row r="4" spans="1:20" x14ac:dyDescent="0.35">
      <c r="A4" s="7">
        <v>1</v>
      </c>
      <c r="B4" s="8" t="s">
        <v>180</v>
      </c>
      <c r="C4" s="43">
        <v>14.9</v>
      </c>
      <c r="D4" s="65" t="s">
        <v>186</v>
      </c>
      <c r="E4" s="67">
        <v>39661</v>
      </c>
      <c r="F4" s="68">
        <v>39661</v>
      </c>
      <c r="G4" s="8" t="s">
        <v>590</v>
      </c>
      <c r="H4" s="12">
        <f>SUM(I4:T4)</f>
        <v>2287552.3199999994</v>
      </c>
      <c r="I4" s="44">
        <v>190629.36</v>
      </c>
      <c r="J4" s="44">
        <v>190629.36</v>
      </c>
      <c r="K4" s="44">
        <v>190629.36</v>
      </c>
      <c r="L4" s="44">
        <v>190629.36</v>
      </c>
      <c r="M4" s="44">
        <v>190629.36</v>
      </c>
      <c r="N4" s="44">
        <v>190629.36</v>
      </c>
      <c r="O4" s="44">
        <v>190629.36</v>
      </c>
      <c r="P4" s="44">
        <v>190629.36</v>
      </c>
      <c r="Q4" s="44">
        <v>190629.36</v>
      </c>
      <c r="R4" s="44">
        <v>190629.36</v>
      </c>
      <c r="S4" s="44">
        <v>190629.36</v>
      </c>
      <c r="T4" s="44">
        <v>190629.36</v>
      </c>
    </row>
    <row r="5" spans="1:20" x14ac:dyDescent="0.35">
      <c r="A5" s="13">
        <v>2</v>
      </c>
      <c r="B5" s="14" t="s">
        <v>219</v>
      </c>
      <c r="C5" s="45">
        <v>832.3</v>
      </c>
      <c r="D5" s="65" t="s">
        <v>186</v>
      </c>
      <c r="E5" s="60" t="s">
        <v>351</v>
      </c>
      <c r="F5" s="59">
        <v>41541</v>
      </c>
      <c r="G5" s="8" t="s">
        <v>614</v>
      </c>
      <c r="H5" s="12">
        <f t="shared" ref="H5:H7" si="0">SUM(I5:T5)</f>
        <v>21286904.760000002</v>
      </c>
      <c r="I5" s="46">
        <v>1773908.73</v>
      </c>
      <c r="J5" s="46">
        <v>1773908.73</v>
      </c>
      <c r="K5" s="46">
        <v>1773908.73</v>
      </c>
      <c r="L5" s="46">
        <v>1773908.73</v>
      </c>
      <c r="M5" s="46">
        <v>1773908.73</v>
      </c>
      <c r="N5" s="46">
        <v>1773908.73</v>
      </c>
      <c r="O5" s="46">
        <v>1773908.73</v>
      </c>
      <c r="P5" s="46">
        <v>1773908.73</v>
      </c>
      <c r="Q5" s="46">
        <v>1773908.73</v>
      </c>
      <c r="R5" s="46">
        <v>1773908.73</v>
      </c>
      <c r="S5" s="46">
        <v>1773908.73</v>
      </c>
      <c r="T5" s="46">
        <v>1773908.73</v>
      </c>
    </row>
    <row r="6" spans="1:20" x14ac:dyDescent="0.35">
      <c r="A6" s="13">
        <v>3</v>
      </c>
      <c r="B6" s="14" t="s">
        <v>181</v>
      </c>
      <c r="C6" s="45">
        <v>47.7</v>
      </c>
      <c r="D6" s="65" t="s">
        <v>186</v>
      </c>
      <c r="E6" s="60">
        <v>38888</v>
      </c>
      <c r="F6" s="59">
        <v>39722</v>
      </c>
      <c r="G6" s="8" t="s">
        <v>615</v>
      </c>
      <c r="H6" s="12">
        <f t="shared" si="0"/>
        <v>2670006.8899999997</v>
      </c>
      <c r="I6" s="46">
        <v>473965.72</v>
      </c>
      <c r="J6" s="46">
        <v>473965.72</v>
      </c>
      <c r="K6" s="46">
        <v>473965.72</v>
      </c>
      <c r="L6" s="46">
        <v>473965.72</v>
      </c>
      <c r="M6" s="46">
        <v>473965.72</v>
      </c>
      <c r="N6" s="46">
        <v>300178.28999999998</v>
      </c>
      <c r="O6" s="46">
        <v>0</v>
      </c>
      <c r="P6" s="46">
        <v>0</v>
      </c>
      <c r="Q6" s="46">
        <v>0</v>
      </c>
      <c r="R6" s="46">
        <v>0</v>
      </c>
      <c r="S6" s="46">
        <v>0</v>
      </c>
      <c r="T6" s="46">
        <v>0</v>
      </c>
    </row>
    <row r="7" spans="1:20" ht="15" thickBot="1" x14ac:dyDescent="0.4">
      <c r="A7" s="38">
        <v>4</v>
      </c>
      <c r="B7" s="24" t="s">
        <v>355</v>
      </c>
      <c r="C7" s="47">
        <v>23</v>
      </c>
      <c r="D7" s="52" t="s">
        <v>186</v>
      </c>
      <c r="E7" s="69">
        <v>41541</v>
      </c>
      <c r="F7" s="69">
        <v>41541</v>
      </c>
      <c r="G7" s="66" t="s">
        <v>591</v>
      </c>
      <c r="H7" s="12">
        <f t="shared" si="0"/>
        <v>5162556.96</v>
      </c>
      <c r="I7" s="48">
        <v>430213.08</v>
      </c>
      <c r="J7" s="48">
        <v>430213.08</v>
      </c>
      <c r="K7" s="48">
        <v>430213.08</v>
      </c>
      <c r="L7" s="48">
        <v>430213.08</v>
      </c>
      <c r="M7" s="48">
        <v>430213.08</v>
      </c>
      <c r="N7" s="48">
        <v>430213.08</v>
      </c>
      <c r="O7" s="48">
        <v>430213.08</v>
      </c>
      <c r="P7" s="48">
        <v>430213.08</v>
      </c>
      <c r="Q7" s="48">
        <v>430213.08</v>
      </c>
      <c r="R7" s="48">
        <v>430213.08</v>
      </c>
      <c r="S7" s="48">
        <v>430213.08</v>
      </c>
      <c r="T7" s="48">
        <v>430213.08</v>
      </c>
    </row>
    <row r="8" spans="1:20" ht="15" thickBot="1" x14ac:dyDescent="0.4">
      <c r="C8" s="104">
        <f>SUM(C4:C7)</f>
        <v>917.9</v>
      </c>
      <c r="G8" s="80" t="s">
        <v>221</v>
      </c>
      <c r="H8" s="160">
        <f>SUM(H4:H7)</f>
        <v>31407020.930000003</v>
      </c>
      <c r="I8" s="96">
        <f t="shared" ref="I8:T8" si="1">SUM(I4:I7)</f>
        <v>2868716.8899999997</v>
      </c>
      <c r="J8" s="96">
        <f t="shared" si="1"/>
        <v>2868716.8899999997</v>
      </c>
      <c r="K8" s="96">
        <f t="shared" si="1"/>
        <v>2868716.8899999997</v>
      </c>
      <c r="L8" s="96">
        <f t="shared" si="1"/>
        <v>2868716.8899999997</v>
      </c>
      <c r="M8" s="96">
        <f t="shared" si="1"/>
        <v>2868716.8899999997</v>
      </c>
      <c r="N8" s="96">
        <f t="shared" si="1"/>
        <v>2694929.46</v>
      </c>
      <c r="O8" s="96">
        <f t="shared" si="1"/>
        <v>2394751.17</v>
      </c>
      <c r="P8" s="96">
        <f t="shared" si="1"/>
        <v>2394751.17</v>
      </c>
      <c r="Q8" s="96">
        <f t="shared" si="1"/>
        <v>2394751.17</v>
      </c>
      <c r="R8" s="96">
        <f t="shared" si="1"/>
        <v>2394751.17</v>
      </c>
      <c r="S8" s="96">
        <f t="shared" si="1"/>
        <v>2394751.17</v>
      </c>
      <c r="T8" s="96">
        <f t="shared" si="1"/>
        <v>2394751.17</v>
      </c>
    </row>
    <row r="10" spans="1:20" x14ac:dyDescent="0.35">
      <c r="I10" s="136"/>
      <c r="J10" s="136"/>
      <c r="N10" s="136"/>
    </row>
    <row r="11" spans="1:20" x14ac:dyDescent="0.35">
      <c r="I11" s="136"/>
      <c r="J11" s="136"/>
    </row>
    <row r="12" spans="1:20" x14ac:dyDescent="0.35">
      <c r="I12" s="136"/>
      <c r="J12" s="136"/>
    </row>
    <row r="13" spans="1:20" x14ac:dyDescent="0.35">
      <c r="I13" s="136"/>
      <c r="J13" s="136"/>
      <c r="R13" s="137"/>
    </row>
    <row r="14" spans="1:20" x14ac:dyDescent="0.35">
      <c r="I14" s="142"/>
      <c r="J14" s="142"/>
    </row>
    <row r="16" spans="1:20" x14ac:dyDescent="0.35">
      <c r="I16" s="142"/>
      <c r="J16" s="142"/>
    </row>
    <row r="18" spans="9:10" x14ac:dyDescent="0.35">
      <c r="I18" s="136"/>
      <c r="J18" s="136"/>
    </row>
  </sheetData>
  <mergeCells count="8">
    <mergeCell ref="A2:A3"/>
    <mergeCell ref="B2:B3"/>
    <mergeCell ref="C2:C3"/>
    <mergeCell ref="H2:H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KES</vt:lpstr>
      <vt:lpstr>AER</vt:lpstr>
      <vt:lpstr>Jaudas_maksa</vt:lpstr>
    </vt:vector>
  </TitlesOfParts>
  <Company>Latvenergo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Tinkuss</dc:creator>
  <cp:lastModifiedBy>Roberts Bērziņš</cp:lastModifiedBy>
  <dcterms:created xsi:type="dcterms:W3CDTF">2015-02-13T09:07:48Z</dcterms:created>
  <dcterms:modified xsi:type="dcterms:W3CDTF">2022-02-22T14:26:05Z</dcterms:modified>
</cp:coreProperties>
</file>